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retaMMQ" sheetId="1" r:id="rId1"/>
    <sheet name="Vazia" sheetId="2" r:id="rId2"/>
  </sheets>
  <definedNames>
    <definedName name="a">'retaMMQ'!$C$8</definedName>
    <definedName name="b">'retaMMQ'!$C$9</definedName>
    <definedName name="delta">'retaMMQ'!$G$5</definedName>
    <definedName name="DyDx">'retaMMQ'!$E$13</definedName>
    <definedName name="nd">'retaMMQ'!$G$7</definedName>
    <definedName name="S_1">'retaMMQ'!$B$5</definedName>
    <definedName name="S_x">'retaMMQ'!$C$5</definedName>
    <definedName name="S_xx">'retaMMQ'!$D$5</definedName>
    <definedName name="S_y">'retaMMQ'!$E$5</definedName>
    <definedName name="S_yx">'retaMMQ'!$F$5</definedName>
    <definedName name="sa">'retaMMQ'!$D$8</definedName>
    <definedName name="sb">'retaMMQ'!$D$9</definedName>
  </definedNames>
  <calcPr fullCalcOnLoad="1"/>
</workbook>
</file>

<file path=xl/comments1.xml><?xml version="1.0" encoding="utf-8"?>
<comments xmlns="http://schemas.openxmlformats.org/spreadsheetml/2006/main">
  <authors>
    <author>Zwinglio</author>
    <author>zwinglio</author>
  </authors>
  <commentList>
    <comment ref="F15" authorId="0">
      <text>
        <r>
          <rPr>
            <sz val="8"/>
            <rFont val="Tahoma"/>
            <family val="0"/>
          </rPr>
          <t xml:space="preserve">Se o conteúdo for:
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0"/>
          </rPr>
          <t xml:space="preserve"> - o dado é utilizado no ajuste.
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0"/>
          </rPr>
          <t xml:space="preserve"> - o dado não participa do ajuste, mas aparece em vermelho nos gráficos
</t>
        </r>
        <r>
          <rPr>
            <b/>
            <sz val="8"/>
            <rFont val="Tahoma"/>
            <family val="2"/>
          </rPr>
          <t>outro valor (inclusive se vazia)</t>
        </r>
        <r>
          <rPr>
            <sz val="8"/>
            <rFont val="Tahoma"/>
            <family val="0"/>
          </rPr>
          <t xml:space="preserve"> -  o dado não participa do ajuste nem aparece nos gráficos</t>
        </r>
      </text>
    </comment>
    <comment ref="E12" authorId="1">
      <text>
        <r>
          <rPr>
            <sz val="8"/>
            <rFont val="Tahoma"/>
            <family val="0"/>
          </rPr>
          <t>Estimativa do coeficiente angular da reta (necessário para rebater a incerteza de x)</t>
        </r>
      </text>
    </comment>
    <comment ref="F8" authorId="1">
      <text>
        <r>
          <rPr>
            <b/>
            <sz val="8"/>
            <rFont val="Tahoma"/>
            <family val="2"/>
          </rPr>
          <t>ngl</t>
        </r>
        <r>
          <rPr>
            <sz val="8"/>
            <rFont val="Tahoma"/>
            <family val="2"/>
          </rPr>
          <t>: Número de Graus de Liberdade do ajuste é o número de dados utilizados no ajuste (</t>
        </r>
        <r>
          <rPr>
            <b/>
            <sz val="8"/>
            <color indexed="10"/>
            <rFont val="Tahoma"/>
            <family val="2"/>
          </rPr>
          <t>nd</t>
        </r>
        <r>
          <rPr>
            <sz val="8"/>
            <rFont val="Tahoma"/>
            <family val="2"/>
          </rPr>
          <t xml:space="preserve">) menos o número de parâmetros ajustados. No caso de uma reta, </t>
        </r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parâmetros são ajustados: o coeficiente angular (</t>
        </r>
        <r>
          <rPr>
            <b/>
            <sz val="8"/>
            <color indexed="20"/>
            <rFont val="Tahoma"/>
            <family val="2"/>
          </rPr>
          <t>a</t>
        </r>
        <r>
          <rPr>
            <sz val="8"/>
            <rFont val="Tahoma"/>
            <family val="2"/>
          </rPr>
          <t>) e o linear (</t>
        </r>
        <r>
          <rPr>
            <b/>
            <sz val="8"/>
            <color indexed="20"/>
            <rFont val="Tahoma"/>
            <family val="2"/>
          </rPr>
          <t>b</t>
        </r>
        <r>
          <rPr>
            <sz val="8"/>
            <rFont val="Tahoma"/>
            <family val="2"/>
          </rPr>
          <t xml:space="preserve">), portanto:
</t>
        </r>
        <r>
          <rPr>
            <b/>
            <sz val="8"/>
            <rFont val="Tahoma"/>
            <family val="2"/>
          </rPr>
          <t>ngl</t>
        </r>
        <r>
          <rPr>
            <sz val="8"/>
            <rFont val="Tahoma"/>
            <family val="2"/>
          </rPr>
          <t xml:space="preserve"> = </t>
        </r>
        <r>
          <rPr>
            <b/>
            <sz val="8"/>
            <color indexed="10"/>
            <rFont val="Tahoma"/>
            <family val="2"/>
          </rPr>
          <t>nd</t>
        </r>
        <r>
          <rPr>
            <sz val="8"/>
            <rFont val="Tahoma"/>
            <family val="2"/>
          </rPr>
          <t xml:space="preserve"> - </t>
        </r>
        <r>
          <rPr>
            <b/>
            <sz val="8"/>
            <color indexed="14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</t>
        </r>
      </text>
    </comment>
    <comment ref="F7" authorId="1">
      <text>
        <r>
          <rPr>
            <b/>
            <sz val="8"/>
            <rFont val="Tahoma"/>
            <family val="2"/>
          </rPr>
          <t>nd</t>
        </r>
        <r>
          <rPr>
            <sz val="8"/>
            <rFont val="Tahoma"/>
            <family val="0"/>
          </rPr>
          <t>: Número de dados utilizados no ajuste</t>
        </r>
      </text>
    </comment>
    <comment ref="F9" authorId="1">
      <text>
        <r>
          <rPr>
            <b/>
            <sz val="8"/>
            <rFont val="Tahoma"/>
            <family val="2"/>
          </rPr>
          <t>Qui2</t>
        </r>
        <r>
          <rPr>
            <sz val="8"/>
            <rFont val="Tahoma"/>
            <family val="0"/>
          </rPr>
          <t>: Qui-quadrado total do ajuste (soma dos quadrados dos resíduos reduzidos)</t>
        </r>
      </text>
    </comment>
    <comment ref="G15" authorId="1">
      <text>
        <r>
          <rPr>
            <sz val="8"/>
            <rFont val="Tahoma"/>
            <family val="0"/>
          </rPr>
          <t xml:space="preserve">Incerteza final do dado (combinando a incerteza em </t>
        </r>
        <r>
          <rPr>
            <b/>
            <sz val="8"/>
            <rFont val="Tahoma"/>
            <family val="2"/>
          </rPr>
          <t>y</t>
        </r>
        <r>
          <rPr>
            <sz val="8"/>
            <rFont val="Tahoma"/>
            <family val="0"/>
          </rPr>
          <t xml:space="preserve"> com a incerteza rebatida de </t>
        </r>
        <r>
          <rPr>
            <b/>
            <sz val="8"/>
            <rFont val="Tahoma"/>
            <family val="2"/>
          </rPr>
          <t>x</t>
        </r>
        <r>
          <rPr>
            <sz val="8"/>
            <rFont val="Tahoma"/>
            <family val="0"/>
          </rPr>
          <t xml:space="preserve">):
</t>
        </r>
        <r>
          <rPr>
            <b/>
            <sz val="8"/>
            <color indexed="10"/>
            <rFont val="Tahoma"/>
            <family val="2"/>
          </rPr>
          <t>s</t>
        </r>
        <r>
          <rPr>
            <b/>
            <sz val="8"/>
            <rFont val="Tahoma"/>
            <family val="2"/>
          </rPr>
          <t xml:space="preserve"> = raiz[ (sy)² + (</t>
        </r>
        <r>
          <rPr>
            <b/>
            <sz val="8"/>
            <color indexed="12"/>
            <rFont val="Tahoma"/>
            <family val="2"/>
          </rPr>
          <t>inclinacao</t>
        </r>
        <r>
          <rPr>
            <b/>
            <sz val="8"/>
            <rFont val="Tahoma"/>
            <family val="2"/>
          </rPr>
          <t xml:space="preserve"> . sx)² ]</t>
        </r>
        <r>
          <rPr>
            <sz val="8"/>
            <rFont val="Tahoma"/>
            <family val="0"/>
          </rPr>
          <t xml:space="preserve">
onde </t>
        </r>
        <r>
          <rPr>
            <b/>
            <sz val="8"/>
            <color indexed="12"/>
            <rFont val="Tahoma"/>
            <family val="2"/>
          </rPr>
          <t>inclinacao</t>
        </r>
        <r>
          <rPr>
            <sz val="8"/>
            <rFont val="Tahoma"/>
            <family val="2"/>
          </rPr>
          <t xml:space="preserve"> é a estimativa do coeficiente angular da reta (contida na celula '</t>
        </r>
        <r>
          <rPr>
            <b/>
            <sz val="8"/>
            <rFont val="Tahoma"/>
            <family val="2"/>
          </rPr>
          <t xml:space="preserve"> Dy÷Dx</t>
        </r>
        <r>
          <rPr>
            <sz val="8"/>
            <rFont val="Tahoma"/>
            <family val="2"/>
          </rPr>
          <t>')</t>
        </r>
        <r>
          <rPr>
            <sz val="8"/>
            <rFont val="Tahoma"/>
            <family val="0"/>
          </rPr>
          <t>.</t>
        </r>
      </text>
    </comment>
    <comment ref="B1" authorId="1">
      <text>
        <r>
          <rPr>
            <b/>
            <sz val="8"/>
            <rFont val="Tahoma"/>
            <family val="0"/>
          </rPr>
          <t>zwinglio:</t>
        </r>
        <r>
          <rPr>
            <sz val="8"/>
            <rFont val="Tahoma"/>
            <family val="0"/>
          </rPr>
          <t xml:space="preserve">
Código utilizado nas </t>
        </r>
        <r>
          <rPr>
            <u val="single"/>
            <sz val="8"/>
            <rFont val="Tahoma"/>
            <family val="2"/>
          </rPr>
          <t>cores dos textos das células</t>
        </r>
        <r>
          <rPr>
            <sz val="8"/>
            <rFont val="Tahoma"/>
            <family val="0"/>
          </rPr>
          <t xml:space="preserve">:
</t>
        </r>
        <r>
          <rPr>
            <b/>
            <sz val="8"/>
            <rFont val="Tahoma"/>
            <family val="2"/>
          </rPr>
          <t xml:space="preserve">* Editar </t>
        </r>
        <r>
          <rPr>
            <b/>
            <u val="single"/>
            <sz val="8"/>
            <rFont val="Tahoma"/>
            <family val="2"/>
          </rPr>
          <t>apenas</t>
        </r>
        <r>
          <rPr>
            <b/>
            <sz val="8"/>
            <rFont val="Tahoma"/>
            <family val="2"/>
          </rPr>
          <t xml:space="preserve"> as células com texto na cor preta;
</t>
        </r>
        <r>
          <rPr>
            <b/>
            <sz val="8"/>
            <color indexed="10"/>
            <rFont val="Tahoma"/>
            <family val="2"/>
          </rPr>
          <t xml:space="preserve">* Vermelho:  células com cálculos para o ajuste;
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20"/>
            <rFont val="Tahoma"/>
            <family val="2"/>
          </rPr>
          <t xml:space="preserve">* Roxo: células calculadas com o resultado do ajuste;
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 xml:space="preserve">* Azul: cálculos auxiliares para os gráficos;
</t>
        </r>
        <r>
          <rPr>
            <b/>
            <sz val="8"/>
            <color indexed="17"/>
            <rFont val="Tahoma"/>
            <family val="2"/>
          </rPr>
          <t>* Verde: Celulas com informações de ajuda.</t>
        </r>
        <r>
          <rPr>
            <sz val="8"/>
            <rFont val="Tahoma"/>
            <family val="0"/>
          </rPr>
          <t xml:space="preserve">
</t>
        </r>
        <r>
          <rPr>
            <i/>
            <sz val="8"/>
            <rFont val="Tahoma"/>
            <family val="2"/>
          </rPr>
          <t>(c) Zwinglio de Oliveira Guimarães Filho (2002-2004) - Planilha desenvolvida para a disciplina de Física Experimental II do IFUSP (coordenador: Prof. Paulo Reginaldo Pascholati)</t>
        </r>
      </text>
    </comment>
    <comment ref="B8" authorId="1">
      <text>
        <r>
          <rPr>
            <sz val="8"/>
            <rFont val="Tahoma"/>
            <family val="0"/>
          </rPr>
          <t xml:space="preserve">Coeficiente angular da reta ajustada:
y = </t>
        </r>
        <r>
          <rPr>
            <b/>
            <sz val="8"/>
            <color indexed="20"/>
            <rFont val="Tahoma"/>
            <family val="2"/>
          </rPr>
          <t>a</t>
        </r>
        <r>
          <rPr>
            <sz val="8"/>
            <rFont val="Tahoma"/>
            <family val="0"/>
          </rPr>
          <t>.x + b</t>
        </r>
      </text>
    </comment>
    <comment ref="B9" authorId="1">
      <text>
        <r>
          <rPr>
            <sz val="8"/>
            <rFont val="Tahoma"/>
            <family val="0"/>
          </rPr>
          <t xml:space="preserve">Coeficiente linear da reta ajustada:
y = a.x + </t>
        </r>
        <r>
          <rPr>
            <b/>
            <sz val="8"/>
            <color indexed="20"/>
            <rFont val="Tahoma"/>
            <family val="2"/>
          </rPr>
          <t>b</t>
        </r>
      </text>
    </comment>
    <comment ref="H15" authorId="1">
      <text>
        <r>
          <rPr>
            <sz val="8"/>
            <rFont val="Tahoma"/>
            <family val="0"/>
          </rPr>
          <t xml:space="preserve">Função ajustada interpolada:
</t>
        </r>
        <r>
          <rPr>
            <b/>
            <sz val="8"/>
            <color indexed="20"/>
            <rFont val="Tahoma"/>
            <family val="2"/>
          </rPr>
          <t>Ya(x)</t>
        </r>
        <r>
          <rPr>
            <b/>
            <sz val="8"/>
            <rFont val="Tahoma"/>
            <family val="2"/>
          </rPr>
          <t xml:space="preserve"> = </t>
        </r>
        <r>
          <rPr>
            <b/>
            <sz val="8"/>
            <color indexed="20"/>
            <rFont val="Tahoma"/>
            <family val="2"/>
          </rPr>
          <t>a</t>
        </r>
        <r>
          <rPr>
            <b/>
            <sz val="8"/>
            <rFont val="Tahoma"/>
            <family val="2"/>
          </rPr>
          <t xml:space="preserve">.x + </t>
        </r>
        <r>
          <rPr>
            <b/>
            <sz val="8"/>
            <color indexed="20"/>
            <rFont val="Tahoma"/>
            <family val="2"/>
          </rPr>
          <t>b</t>
        </r>
      </text>
    </comment>
    <comment ref="J15" authorId="1">
      <text>
        <r>
          <rPr>
            <sz val="8"/>
            <rFont val="Tahoma"/>
            <family val="0"/>
          </rPr>
          <t xml:space="preserve">Resíduo Reduzido,
</t>
        </r>
        <r>
          <rPr>
            <b/>
            <sz val="8"/>
            <rFont val="Tahoma"/>
            <family val="2"/>
          </rPr>
          <t xml:space="preserve">RR = [ y - </t>
        </r>
        <r>
          <rPr>
            <b/>
            <sz val="8"/>
            <color indexed="20"/>
            <rFont val="Tahoma"/>
            <family val="2"/>
          </rPr>
          <t>Ya(x)</t>
        </r>
        <r>
          <rPr>
            <b/>
            <sz val="8"/>
            <rFont val="Tahoma"/>
            <family val="2"/>
          </rPr>
          <t xml:space="preserve"> ] ÷ </t>
        </r>
        <r>
          <rPr>
            <b/>
            <sz val="8"/>
            <color indexed="10"/>
            <rFont val="Tahoma"/>
            <family val="2"/>
          </rPr>
          <t>s</t>
        </r>
        <r>
          <rPr>
            <b/>
            <sz val="8"/>
            <color indexed="14"/>
            <rFont val="Tahoma"/>
            <family val="2"/>
          </rPr>
          <t xml:space="preserve"> </t>
        </r>
        <r>
          <rPr>
            <sz val="8"/>
            <rFont val="Tahoma"/>
            <family val="0"/>
          </rPr>
          <t xml:space="preserve">
dos dados que participam do ajuste (dados em que o </t>
        </r>
        <r>
          <rPr>
            <b/>
            <sz val="8"/>
            <rFont val="Tahoma"/>
            <family val="2"/>
          </rPr>
          <t>ok</t>
        </r>
        <r>
          <rPr>
            <sz val="8"/>
            <rFont val="Tahoma"/>
            <family val="0"/>
          </rPr>
          <t xml:space="preserve"> é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0"/>
          </rPr>
          <t>)</t>
        </r>
      </text>
    </comment>
    <comment ref="L15" authorId="1">
      <text>
        <r>
          <rPr>
            <b/>
            <sz val="8"/>
            <rFont val="Tahoma"/>
            <family val="0"/>
          </rPr>
          <t>zwinglio:</t>
        </r>
        <r>
          <rPr>
            <sz val="8"/>
            <rFont val="Tahoma"/>
            <family val="0"/>
          </rPr>
          <t xml:space="preserve">
Resíduo Absoluto,
</t>
        </r>
        <r>
          <rPr>
            <b/>
            <sz val="8"/>
            <rFont val="Tahoma"/>
            <family val="2"/>
          </rPr>
          <t xml:space="preserve">RA = y - </t>
        </r>
        <r>
          <rPr>
            <b/>
            <sz val="8"/>
            <color indexed="20"/>
            <rFont val="Tahoma"/>
            <family val="2"/>
          </rPr>
          <t>Ya(x)</t>
        </r>
        <r>
          <rPr>
            <sz val="8"/>
            <rFont val="Tahoma"/>
            <family val="0"/>
          </rPr>
          <t xml:space="preserve"> 
dos dados que participam do ajuste (dados em que o </t>
        </r>
        <r>
          <rPr>
            <b/>
            <sz val="8"/>
            <rFont val="Tahoma"/>
            <family val="2"/>
          </rPr>
          <t>ok</t>
        </r>
        <r>
          <rPr>
            <sz val="8"/>
            <rFont val="Tahoma"/>
            <family val="0"/>
          </rPr>
          <t xml:space="preserve"> é </t>
        </r>
        <r>
          <rPr>
            <sz val="8"/>
            <rFont val="Tahoma"/>
            <family val="2"/>
          </rPr>
          <t>1</t>
        </r>
        <r>
          <rPr>
            <sz val="8"/>
            <rFont val="Tahoma"/>
            <family val="0"/>
          </rPr>
          <t>)</t>
        </r>
      </text>
    </comment>
    <comment ref="N15" authorId="1">
      <text>
        <r>
          <rPr>
            <b/>
            <sz val="8"/>
            <rFont val="Tahoma"/>
            <family val="0"/>
          </rPr>
          <t>zwinglio:</t>
        </r>
        <r>
          <rPr>
            <sz val="8"/>
            <rFont val="Tahoma"/>
            <family val="0"/>
          </rPr>
          <t xml:space="preserve">
Resíduo Reduzido,
</t>
        </r>
        <r>
          <rPr>
            <b/>
            <sz val="8"/>
            <rFont val="Tahoma"/>
            <family val="2"/>
          </rPr>
          <t xml:space="preserve">RR = [ y - </t>
        </r>
        <r>
          <rPr>
            <b/>
            <sz val="8"/>
            <color indexed="20"/>
            <rFont val="Tahoma"/>
            <family val="2"/>
          </rPr>
          <t>Ya(x)</t>
        </r>
        <r>
          <rPr>
            <b/>
            <sz val="8"/>
            <rFont val="Tahoma"/>
            <family val="2"/>
          </rPr>
          <t xml:space="preserve"> ] ÷ </t>
        </r>
        <r>
          <rPr>
            <b/>
            <sz val="8"/>
            <color indexed="10"/>
            <rFont val="Tahoma"/>
            <family val="2"/>
          </rPr>
          <t>s</t>
        </r>
        <r>
          <rPr>
            <sz val="8"/>
            <rFont val="Tahoma"/>
            <family val="0"/>
          </rPr>
          <t xml:space="preserve">
dos dados que participam do ajuste (dados em que o </t>
        </r>
        <r>
          <rPr>
            <b/>
            <sz val="8"/>
            <rFont val="Tahoma"/>
            <family val="2"/>
          </rPr>
          <t>ok</t>
        </r>
        <r>
          <rPr>
            <sz val="8"/>
            <rFont val="Tahoma"/>
            <family val="0"/>
          </rPr>
          <t xml:space="preserve"> é </t>
        </r>
        <r>
          <rPr>
            <sz val="8"/>
            <rFont val="Tahoma"/>
            <family val="2"/>
          </rPr>
          <t>1</t>
        </r>
        <r>
          <rPr>
            <sz val="8"/>
            <rFont val="Tahoma"/>
            <family val="0"/>
          </rPr>
          <t>)</t>
        </r>
      </text>
    </comment>
    <comment ref="P15" authorId="1">
      <text>
        <r>
          <rPr>
            <b/>
            <sz val="8"/>
            <rFont val="Tahoma"/>
            <family val="0"/>
          </rPr>
          <t>zwinglio:</t>
        </r>
        <r>
          <rPr>
            <sz val="8"/>
            <rFont val="Tahoma"/>
            <family val="0"/>
          </rPr>
          <t xml:space="preserve">
Dados que participam do ajuste (dados em que o </t>
        </r>
        <r>
          <rPr>
            <b/>
            <sz val="8"/>
            <rFont val="Tahoma"/>
            <family val="2"/>
          </rPr>
          <t>ok</t>
        </r>
        <r>
          <rPr>
            <sz val="8"/>
            <rFont val="Tahoma"/>
            <family val="0"/>
          </rPr>
          <t xml:space="preserve"> é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0"/>
          </rPr>
          <t>)</t>
        </r>
      </text>
    </comment>
    <comment ref="Q15" authorId="1">
      <text>
        <r>
          <rPr>
            <b/>
            <sz val="8"/>
            <rFont val="Tahoma"/>
            <family val="0"/>
          </rPr>
          <t>zwinglio:</t>
        </r>
        <r>
          <rPr>
            <sz val="8"/>
            <rFont val="Tahoma"/>
            <family val="0"/>
          </rPr>
          <t xml:space="preserve">
Dados que não participam do ajuste mas são mostrados em vermelho nos gráficos (dados em que o </t>
        </r>
        <r>
          <rPr>
            <b/>
            <sz val="8"/>
            <rFont val="Tahoma"/>
            <family val="2"/>
          </rPr>
          <t>ok</t>
        </r>
        <r>
          <rPr>
            <sz val="8"/>
            <rFont val="Tahoma"/>
            <family val="0"/>
          </rPr>
          <t xml:space="preserve"> é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0"/>
          </rPr>
          <t>)</t>
        </r>
      </text>
    </comment>
    <comment ref="O15" authorId="1">
      <text>
        <r>
          <rPr>
            <b/>
            <sz val="8"/>
            <rFont val="Tahoma"/>
            <family val="0"/>
          </rPr>
          <t xml:space="preserve">zwinglio:
</t>
        </r>
        <r>
          <rPr>
            <sz val="8"/>
            <rFont val="Tahoma"/>
            <family val="2"/>
          </rPr>
          <t>Resíduo Reduzido,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RR = [ y - </t>
        </r>
        <r>
          <rPr>
            <b/>
            <sz val="8"/>
            <color indexed="20"/>
            <rFont val="Tahoma"/>
            <family val="2"/>
          </rPr>
          <t>Ya(x)</t>
        </r>
        <r>
          <rPr>
            <b/>
            <sz val="8"/>
            <rFont val="Tahoma"/>
            <family val="2"/>
          </rPr>
          <t xml:space="preserve"> ] ÷ </t>
        </r>
        <r>
          <rPr>
            <b/>
            <sz val="8"/>
            <color indexed="10"/>
            <rFont val="Tahoma"/>
            <family val="2"/>
          </rPr>
          <t>s</t>
        </r>
        <r>
          <rPr>
            <sz val="8"/>
            <rFont val="Tahoma"/>
            <family val="0"/>
          </rPr>
          <t xml:space="preserve">
dos dados que não participam do ajuste mas aparecem em vermelho nos gráficos (dados em que o </t>
        </r>
        <r>
          <rPr>
            <b/>
            <sz val="8"/>
            <rFont val="Tahoma"/>
            <family val="2"/>
          </rPr>
          <t>ok</t>
        </r>
        <r>
          <rPr>
            <sz val="8"/>
            <rFont val="Tahoma"/>
            <family val="0"/>
          </rPr>
          <t xml:space="preserve"> é </t>
        </r>
        <r>
          <rPr>
            <sz val="8"/>
            <rFont val="Tahoma"/>
            <family val="2"/>
          </rPr>
          <t>0</t>
        </r>
        <r>
          <rPr>
            <sz val="8"/>
            <rFont val="Tahoma"/>
            <family val="0"/>
          </rPr>
          <t>)</t>
        </r>
      </text>
    </comment>
    <comment ref="M15" authorId="1">
      <text>
        <r>
          <rPr>
            <b/>
            <sz val="8"/>
            <rFont val="Tahoma"/>
            <family val="0"/>
          </rPr>
          <t>zwinglio:</t>
        </r>
        <r>
          <rPr>
            <sz val="8"/>
            <rFont val="Tahoma"/>
            <family val="0"/>
          </rPr>
          <t xml:space="preserve">
Resíduo Absoluto,
</t>
        </r>
        <r>
          <rPr>
            <b/>
            <sz val="8"/>
            <rFont val="Tahoma"/>
            <family val="2"/>
          </rPr>
          <t xml:space="preserve">RA = y - </t>
        </r>
        <r>
          <rPr>
            <b/>
            <sz val="8"/>
            <color indexed="20"/>
            <rFont val="Tahoma"/>
            <family val="2"/>
          </rPr>
          <t>Ya(x)</t>
        </r>
        <r>
          <rPr>
            <sz val="8"/>
            <rFont val="Tahoma"/>
            <family val="0"/>
          </rPr>
          <t xml:space="preserve"> 
dos dados que não participam do ajuste mas aparecem em vermelho nos gráficos (dados em que o </t>
        </r>
        <r>
          <rPr>
            <b/>
            <sz val="8"/>
            <rFont val="Tahoma"/>
            <family val="2"/>
          </rPr>
          <t>ok</t>
        </r>
        <r>
          <rPr>
            <sz val="8"/>
            <rFont val="Tahoma"/>
            <family val="0"/>
          </rPr>
          <t xml:space="preserve"> é </t>
        </r>
        <r>
          <rPr>
            <sz val="8"/>
            <rFont val="Tahoma"/>
            <family val="2"/>
          </rPr>
          <t>0</t>
        </r>
        <r>
          <rPr>
            <sz val="8"/>
            <rFont val="Tahoma"/>
            <family val="0"/>
          </rPr>
          <t>)</t>
        </r>
      </text>
    </comment>
    <comment ref="I15" authorId="1">
      <text>
        <r>
          <rPr>
            <sz val="8"/>
            <rFont val="Tahoma"/>
            <family val="0"/>
          </rPr>
          <t xml:space="preserve">Resíduo Absoluto,
</t>
        </r>
        <r>
          <rPr>
            <b/>
            <sz val="8"/>
            <rFont val="Tahoma"/>
            <family val="2"/>
          </rPr>
          <t xml:space="preserve">RA = y - </t>
        </r>
        <r>
          <rPr>
            <b/>
            <sz val="8"/>
            <color indexed="20"/>
            <rFont val="Tahoma"/>
            <family val="2"/>
          </rPr>
          <t>Ya(x)</t>
        </r>
        <r>
          <rPr>
            <sz val="8"/>
            <rFont val="Tahoma"/>
            <family val="0"/>
          </rPr>
          <t xml:space="preserve"> </t>
        </r>
      </text>
    </comment>
    <comment ref="E2" authorId="1">
      <text>
        <r>
          <rPr>
            <sz val="8"/>
            <rFont val="Tahoma"/>
            <family val="0"/>
          </rPr>
          <t>As células das colunas '</t>
        </r>
        <r>
          <rPr>
            <b/>
            <sz val="8"/>
            <rFont val="Tahoma"/>
            <family val="2"/>
          </rPr>
          <t>x</t>
        </r>
        <r>
          <rPr>
            <sz val="8"/>
            <rFont val="Tahoma"/>
            <family val="0"/>
          </rPr>
          <t>', '</t>
        </r>
        <r>
          <rPr>
            <b/>
            <sz val="8"/>
            <rFont val="Tahoma"/>
            <family val="2"/>
          </rPr>
          <t>sx</t>
        </r>
        <r>
          <rPr>
            <sz val="8"/>
            <rFont val="Tahoma"/>
            <family val="0"/>
          </rPr>
          <t>', '</t>
        </r>
        <r>
          <rPr>
            <b/>
            <sz val="8"/>
            <rFont val="Tahoma"/>
            <family val="2"/>
          </rPr>
          <t>y</t>
        </r>
        <r>
          <rPr>
            <sz val="8"/>
            <rFont val="Tahoma"/>
            <family val="0"/>
          </rPr>
          <t>', '</t>
        </r>
        <r>
          <rPr>
            <b/>
            <sz val="8"/>
            <rFont val="Tahoma"/>
            <family val="2"/>
          </rPr>
          <t>sy</t>
        </r>
        <r>
          <rPr>
            <sz val="8"/>
            <rFont val="Tahoma"/>
            <family val="0"/>
          </rPr>
          <t>' devem ser preenchidas com os dados a serem ajustados.
A informação '</t>
        </r>
        <r>
          <rPr>
            <b/>
            <sz val="8"/>
            <rFont val="Tahoma"/>
            <family val="2"/>
          </rPr>
          <t>Dy/Dx</t>
        </r>
        <r>
          <rPr>
            <sz val="8"/>
            <rFont val="Tahoma"/>
            <family val="0"/>
          </rPr>
          <t>' é utilizada para rebater a incerteza do eixo x ('</t>
        </r>
        <r>
          <rPr>
            <b/>
            <sz val="8"/>
            <rFont val="Tahoma"/>
            <family val="2"/>
          </rPr>
          <t>sx</t>
        </r>
        <r>
          <rPr>
            <sz val="8"/>
            <rFont val="Tahoma"/>
            <family val="0"/>
          </rPr>
          <t>') para compor a incerteza final (</t>
        </r>
        <r>
          <rPr>
            <b/>
            <sz val="8"/>
            <color indexed="10"/>
            <rFont val="Tahoma"/>
            <family val="2"/>
          </rPr>
          <t>s</t>
        </r>
        <r>
          <rPr>
            <sz val="8"/>
            <rFont val="Tahoma"/>
            <family val="0"/>
          </rPr>
          <t>).
As células ''</t>
        </r>
        <r>
          <rPr>
            <b/>
            <sz val="8"/>
            <rFont val="Tahoma"/>
            <family val="2"/>
          </rPr>
          <t>ok</t>
        </r>
        <r>
          <rPr>
            <sz val="8"/>
            <rFont val="Tahoma"/>
            <family val="0"/>
          </rPr>
          <t xml:space="preserve">' devem ser preenchidas com o valor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. Se preenchidas com o valor </t>
        </r>
        <r>
          <rPr>
            <b/>
            <sz val="8"/>
            <rFont val="Tahoma"/>
            <family val="2"/>
          </rPr>
          <t>0</t>
        </r>
        <r>
          <rPr>
            <sz val="8"/>
            <rFont val="Tahoma"/>
            <family val="2"/>
          </rPr>
          <t xml:space="preserve"> o dado não será</t>
        </r>
        <r>
          <rPr>
            <sz val="8"/>
            <rFont val="Tahoma"/>
            <family val="0"/>
          </rPr>
          <t xml:space="preserve"> considerado no ajuste, porém aparecerá em vermelho nos gráficos.</t>
        </r>
      </text>
    </comment>
    <comment ref="F2" authorId="1">
      <text>
        <r>
          <rPr>
            <sz val="8"/>
            <rFont val="Tahoma"/>
            <family val="0"/>
          </rPr>
          <t xml:space="preserve">O ajuste considera até 10.000 linhas de dados (da linha 16 até 10.015).
A função, ajustada pelo Método dos Mínimos Quadrados (MMQ), é a reta
</t>
        </r>
        <r>
          <rPr>
            <b/>
            <sz val="10"/>
            <rFont val="Tahoma"/>
            <family val="2"/>
          </rPr>
          <t xml:space="preserve">y = </t>
        </r>
        <r>
          <rPr>
            <b/>
            <sz val="10"/>
            <color indexed="20"/>
            <rFont val="Tahoma"/>
            <family val="2"/>
          </rPr>
          <t>a</t>
        </r>
        <r>
          <rPr>
            <b/>
            <sz val="10"/>
            <rFont val="Tahoma"/>
            <family val="2"/>
          </rPr>
          <t xml:space="preserve">.x + </t>
        </r>
        <r>
          <rPr>
            <b/>
            <sz val="10"/>
            <color indexed="20"/>
            <rFont val="Tahoma"/>
            <family val="2"/>
          </rPr>
          <t>b</t>
        </r>
        <r>
          <rPr>
            <b/>
            <sz val="8"/>
            <color indexed="2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As celulas '</t>
        </r>
        <r>
          <rPr>
            <b/>
            <sz val="8"/>
            <color indexed="10"/>
            <rFont val="Tahoma"/>
            <family val="2"/>
          </rPr>
          <t>S_1</t>
        </r>
        <r>
          <rPr>
            <sz val="8"/>
            <rFont val="Tahoma"/>
            <family val="2"/>
          </rPr>
          <t>', '</t>
        </r>
        <r>
          <rPr>
            <b/>
            <sz val="8"/>
            <color indexed="10"/>
            <rFont val="Tahoma"/>
            <family val="2"/>
          </rPr>
          <t>S_x</t>
        </r>
        <r>
          <rPr>
            <sz val="8"/>
            <rFont val="Tahoma"/>
            <family val="2"/>
          </rPr>
          <t>', '</t>
        </r>
        <r>
          <rPr>
            <b/>
            <sz val="8"/>
            <color indexed="10"/>
            <rFont val="Tahoma"/>
            <family val="2"/>
          </rPr>
          <t>S_xx</t>
        </r>
        <r>
          <rPr>
            <sz val="8"/>
            <rFont val="Tahoma"/>
            <family val="2"/>
          </rPr>
          <t>', '</t>
        </r>
        <r>
          <rPr>
            <b/>
            <sz val="8"/>
            <color indexed="10"/>
            <rFont val="Tahoma"/>
            <family val="2"/>
          </rPr>
          <t>S_y</t>
        </r>
        <r>
          <rPr>
            <sz val="8"/>
            <rFont val="Tahoma"/>
            <family val="2"/>
          </rPr>
          <t>', '</t>
        </r>
        <r>
          <rPr>
            <b/>
            <sz val="8"/>
            <color indexed="10"/>
            <rFont val="Tahoma"/>
            <family val="2"/>
          </rPr>
          <t>S_yx</t>
        </r>
        <r>
          <rPr>
            <sz val="8"/>
            <rFont val="Tahoma"/>
            <family val="2"/>
          </rPr>
          <t xml:space="preserve">' calculam:
</t>
        </r>
        <r>
          <rPr>
            <b/>
            <sz val="8"/>
            <color indexed="10"/>
            <rFont val="Tahoma"/>
            <family val="2"/>
          </rPr>
          <t>S_1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= soma_de </t>
        </r>
        <r>
          <rPr>
            <b/>
            <sz val="8"/>
            <rFont val="Tahoma"/>
            <family val="2"/>
          </rPr>
          <t xml:space="preserve">( 1 ÷ s² )
</t>
        </r>
        <r>
          <rPr>
            <b/>
            <sz val="8"/>
            <color indexed="10"/>
            <rFont val="Tahoma"/>
            <family val="2"/>
          </rPr>
          <t>S_x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= soma_de</t>
        </r>
        <r>
          <rPr>
            <b/>
            <sz val="8"/>
            <rFont val="Tahoma"/>
            <family val="2"/>
          </rPr>
          <t xml:space="preserve"> ( x ÷ s² )
</t>
        </r>
        <r>
          <rPr>
            <b/>
            <sz val="8"/>
            <color indexed="10"/>
            <rFont val="Tahoma"/>
            <family val="2"/>
          </rPr>
          <t>S_xx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= soma_de</t>
        </r>
        <r>
          <rPr>
            <b/>
            <sz val="8"/>
            <rFont val="Tahoma"/>
            <family val="2"/>
          </rPr>
          <t xml:space="preserve"> ( x² ÷ s² )
</t>
        </r>
        <r>
          <rPr>
            <b/>
            <sz val="8"/>
            <color indexed="10"/>
            <rFont val="Tahoma"/>
            <family val="2"/>
          </rPr>
          <t>S_y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= soma_de</t>
        </r>
        <r>
          <rPr>
            <b/>
            <sz val="8"/>
            <rFont val="Tahoma"/>
            <family val="2"/>
          </rPr>
          <t xml:space="preserve"> ( y ÷ s² )
</t>
        </r>
        <r>
          <rPr>
            <b/>
            <sz val="8"/>
            <color indexed="10"/>
            <rFont val="Tahoma"/>
            <family val="2"/>
          </rPr>
          <t>S_yx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= soma_de</t>
        </r>
        <r>
          <rPr>
            <b/>
            <sz val="8"/>
            <rFont val="Tahoma"/>
            <family val="2"/>
          </rPr>
          <t xml:space="preserve"> ( y . x ÷ s² )
</t>
        </r>
        <r>
          <rPr>
            <sz val="8"/>
            <rFont val="Tahoma"/>
            <family val="2"/>
          </rPr>
          <t>para os dados em que o '</t>
        </r>
        <r>
          <rPr>
            <b/>
            <sz val="8"/>
            <rFont val="Tahoma"/>
            <family val="2"/>
          </rPr>
          <t>ok</t>
        </r>
        <r>
          <rPr>
            <sz val="8"/>
            <rFont val="Tahoma"/>
            <family val="2"/>
          </rPr>
          <t xml:space="preserve">' é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.
Os parâmetros da reta e suas incertezas são obtidos por:
</t>
        </r>
        <r>
          <rPr>
            <b/>
            <sz val="8"/>
            <color indexed="20"/>
            <rFont val="Tahoma"/>
            <family val="2"/>
          </rPr>
          <t>a</t>
        </r>
        <r>
          <rPr>
            <b/>
            <sz val="8"/>
            <rFont val="Tahoma"/>
            <family val="2"/>
          </rPr>
          <t xml:space="preserve"> =  </t>
        </r>
        <r>
          <rPr>
            <b/>
            <sz val="8"/>
            <color indexed="10"/>
            <rFont val="Tahoma"/>
            <family val="2"/>
          </rPr>
          <t>( S_yx . S_1  -  S_y . S_x ) ÷ Delta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20"/>
            <rFont val="Tahoma"/>
            <family val="2"/>
          </rPr>
          <t>b</t>
        </r>
        <r>
          <rPr>
            <b/>
            <sz val="8"/>
            <rFont val="Tahoma"/>
            <family val="2"/>
          </rPr>
          <t xml:space="preserve"> = </t>
        </r>
        <r>
          <rPr>
            <b/>
            <sz val="8"/>
            <color indexed="10"/>
            <rFont val="Tahoma"/>
            <family val="2"/>
          </rPr>
          <t xml:space="preserve"> ( S_xx . S_y  -  S_yx . S_x ) ÷ Delta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20"/>
            <rFont val="Tahoma"/>
            <family val="2"/>
          </rPr>
          <t>sa</t>
        </r>
        <r>
          <rPr>
            <b/>
            <sz val="8"/>
            <rFont val="Tahoma"/>
            <family val="2"/>
          </rPr>
          <t xml:space="preserve"> = </t>
        </r>
        <r>
          <rPr>
            <sz val="8"/>
            <rFont val="Tahoma"/>
            <family val="2"/>
          </rPr>
          <t xml:space="preserve"> raiz_quadrada_de</t>
        </r>
        <r>
          <rPr>
            <b/>
            <sz val="8"/>
            <rFont val="Tahoma"/>
            <family val="2"/>
          </rPr>
          <t xml:space="preserve"> (  </t>
        </r>
        <r>
          <rPr>
            <b/>
            <sz val="8"/>
            <color indexed="10"/>
            <rFont val="Tahoma"/>
            <family val="2"/>
          </rPr>
          <t>S_1  ÷ Delta</t>
        </r>
        <r>
          <rPr>
            <b/>
            <sz val="8"/>
            <rFont val="Tahoma"/>
            <family val="2"/>
          </rPr>
          <t xml:space="preserve"> )
</t>
        </r>
        <r>
          <rPr>
            <b/>
            <sz val="8"/>
            <color indexed="20"/>
            <rFont val="Tahoma"/>
            <family val="2"/>
          </rPr>
          <t>sb</t>
        </r>
        <r>
          <rPr>
            <b/>
            <sz val="8"/>
            <rFont val="Tahoma"/>
            <family val="2"/>
          </rPr>
          <t xml:space="preserve"> =  </t>
        </r>
        <r>
          <rPr>
            <sz val="8"/>
            <rFont val="Tahoma"/>
            <family val="2"/>
          </rPr>
          <t>raiz_quadrada_de</t>
        </r>
        <r>
          <rPr>
            <b/>
            <sz val="8"/>
            <rFont val="Tahoma"/>
            <family val="2"/>
          </rPr>
          <t xml:space="preserve"> ( </t>
        </r>
        <r>
          <rPr>
            <b/>
            <sz val="8"/>
            <color indexed="10"/>
            <rFont val="Tahoma"/>
            <family val="2"/>
          </rPr>
          <t>S_xx ÷ Delta</t>
        </r>
        <r>
          <rPr>
            <b/>
            <sz val="8"/>
            <rFont val="Tahoma"/>
            <family val="2"/>
          </rPr>
          <t xml:space="preserve"> )
</t>
        </r>
        <r>
          <rPr>
            <sz val="8"/>
            <rFont val="Tahoma"/>
            <family val="2"/>
          </rPr>
          <t xml:space="preserve">onde 
</t>
        </r>
        <r>
          <rPr>
            <b/>
            <sz val="8"/>
            <color indexed="10"/>
            <rFont val="Tahoma"/>
            <family val="2"/>
          </rPr>
          <t>Delta = ( S_xx . S_1  -  S_x . S_x )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2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(para maiores informações sobre ajuste pelo MMQ, consulte o capítulo 11 do livro Fundamentos da Teoria de Erros, de J.H. Vuolo, Ed. Edgard Blucher, São Paulo, 1992)</t>
        </r>
        <r>
          <rPr>
            <sz val="8"/>
            <rFont val="Tahoma"/>
            <family val="0"/>
          </rPr>
          <t xml:space="preserve">
</t>
        </r>
      </text>
    </comment>
    <comment ref="G2" authorId="1">
      <text>
        <r>
          <rPr>
            <sz val="8"/>
            <rFont val="Tahoma"/>
            <family val="0"/>
          </rPr>
          <t xml:space="preserve">Os gráficos mostram até 10.000 pontos (que são os que podem participar do ajuste) porém as barras de incerteza só aparecem nos 1.000 primeiros pontos.
Códgo utilizado nas </t>
        </r>
        <r>
          <rPr>
            <u val="single"/>
            <sz val="8"/>
            <rFont val="Tahoma"/>
            <family val="2"/>
          </rPr>
          <t>cores dos pontos dos gráficos</t>
        </r>
        <r>
          <rPr>
            <sz val="8"/>
            <rFont val="Tahoma"/>
            <family val="0"/>
          </rPr>
          <t xml:space="preserve">:
</t>
        </r>
        <r>
          <rPr>
            <b/>
            <sz val="8"/>
            <rFont val="Tahoma"/>
            <family val="2"/>
          </rPr>
          <t xml:space="preserve">* Em preto: Dados que participaram do ajuste </t>
        </r>
        <r>
          <rPr>
            <sz val="8"/>
            <rFont val="Tahoma"/>
            <family val="2"/>
          </rPr>
          <t>(dados em que o conteúdo de '</t>
        </r>
        <r>
          <rPr>
            <b/>
            <sz val="8"/>
            <rFont val="Tahoma"/>
            <family val="2"/>
          </rPr>
          <t>ok</t>
        </r>
        <r>
          <rPr>
            <sz val="8"/>
            <rFont val="Tahoma"/>
            <family val="2"/>
          </rPr>
          <t xml:space="preserve">' é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);
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 xml:space="preserve">* Na cor vermelha: Dados que </t>
        </r>
        <r>
          <rPr>
            <b/>
            <u val="single"/>
            <sz val="8"/>
            <color indexed="10"/>
            <rFont val="Tahoma"/>
            <family val="2"/>
          </rPr>
          <t>não</t>
        </r>
        <r>
          <rPr>
            <b/>
            <sz val="8"/>
            <color indexed="10"/>
            <rFont val="Tahoma"/>
            <family val="2"/>
          </rPr>
          <t xml:space="preserve"> participaram do ajuste </t>
        </r>
        <r>
          <rPr>
            <sz val="8"/>
            <color indexed="10"/>
            <rFont val="Tahoma"/>
            <family val="2"/>
          </rPr>
          <t>(dados em que o conteúdo de '</t>
        </r>
        <r>
          <rPr>
            <b/>
            <sz val="8"/>
            <color indexed="10"/>
            <rFont val="Tahoma"/>
            <family val="2"/>
          </rPr>
          <t>ok</t>
        </r>
        <r>
          <rPr>
            <sz val="8"/>
            <color indexed="10"/>
            <rFont val="Tahoma"/>
            <family val="2"/>
          </rPr>
          <t xml:space="preserve">' é </t>
        </r>
        <r>
          <rPr>
            <b/>
            <sz val="8"/>
            <color indexed="10"/>
            <rFont val="Tahoma"/>
            <family val="2"/>
          </rPr>
          <t>0</t>
        </r>
        <r>
          <rPr>
            <sz val="8"/>
            <color indexed="10"/>
            <rFont val="Tahoma"/>
            <family val="2"/>
          </rPr>
          <t>);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20"/>
            <rFont val="Tahoma"/>
            <family val="2"/>
          </rPr>
          <t>* Em roxo: Função ajustada Ya(x).</t>
        </r>
        <r>
          <rPr>
            <sz val="8"/>
            <rFont val="Tahoma"/>
            <family val="0"/>
          </rPr>
          <t xml:space="preserve">
</t>
        </r>
        <r>
          <rPr>
            <i/>
            <sz val="8"/>
            <rFont val="Tahoma"/>
            <family val="2"/>
          </rPr>
          <t>(c) Zwinglio de Oliveira Guimarães Filho (2002-2004) - Planilha desenvolvida para a disciplina de Física Experimental II do IFUSP (coordenador: Prof. Paulo Reginaldo Pascholati)</t>
        </r>
      </text>
    </comment>
    <comment ref="C4" authorId="1">
      <text>
        <r>
          <rPr>
            <b/>
            <sz val="8"/>
            <rFont val="Tahoma"/>
            <family val="0"/>
          </rPr>
          <t>zwinglio: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S_x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= soma_de</t>
        </r>
        <r>
          <rPr>
            <b/>
            <sz val="8"/>
            <rFont val="Tahoma"/>
            <family val="2"/>
          </rPr>
          <t xml:space="preserve"> ( x ÷ s² )
</t>
        </r>
        <r>
          <rPr>
            <sz val="8"/>
            <rFont val="Tahoma"/>
            <family val="2"/>
          </rPr>
          <t>para os dados em que o '</t>
        </r>
        <r>
          <rPr>
            <b/>
            <sz val="8"/>
            <rFont val="Tahoma"/>
            <family val="2"/>
          </rPr>
          <t>ok</t>
        </r>
        <r>
          <rPr>
            <sz val="8"/>
            <rFont val="Tahoma"/>
            <family val="2"/>
          </rPr>
          <t xml:space="preserve">' é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>.</t>
        </r>
      </text>
    </comment>
    <comment ref="D4" authorId="1">
      <text>
        <r>
          <rPr>
            <b/>
            <sz val="8"/>
            <rFont val="Tahoma"/>
            <family val="0"/>
          </rPr>
          <t>zwinglio: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S_xx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= soma_de</t>
        </r>
        <r>
          <rPr>
            <b/>
            <sz val="8"/>
            <rFont val="Tahoma"/>
            <family val="2"/>
          </rPr>
          <t xml:space="preserve"> ( x² ÷ s² )
</t>
        </r>
        <r>
          <rPr>
            <sz val="8"/>
            <rFont val="Tahoma"/>
            <family val="2"/>
          </rPr>
          <t>para os dados em que o '</t>
        </r>
        <r>
          <rPr>
            <b/>
            <sz val="8"/>
            <rFont val="Tahoma"/>
            <family val="2"/>
          </rPr>
          <t>ok</t>
        </r>
        <r>
          <rPr>
            <sz val="8"/>
            <rFont val="Tahoma"/>
            <family val="2"/>
          </rPr>
          <t xml:space="preserve">' é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>.</t>
        </r>
      </text>
    </comment>
    <comment ref="E4" authorId="1">
      <text>
        <r>
          <rPr>
            <b/>
            <sz val="8"/>
            <rFont val="Tahoma"/>
            <family val="0"/>
          </rPr>
          <t>zwinglio:</t>
        </r>
        <r>
          <rPr>
            <b/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S_y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= soma_de</t>
        </r>
        <r>
          <rPr>
            <b/>
            <sz val="8"/>
            <rFont val="Tahoma"/>
            <family val="2"/>
          </rPr>
          <t xml:space="preserve"> ( y ÷ s² )
</t>
        </r>
        <r>
          <rPr>
            <sz val="8"/>
            <rFont val="Tahoma"/>
            <family val="2"/>
          </rPr>
          <t>para os dados em que o '</t>
        </r>
        <r>
          <rPr>
            <b/>
            <sz val="8"/>
            <rFont val="Tahoma"/>
            <family val="2"/>
          </rPr>
          <t>ok</t>
        </r>
        <r>
          <rPr>
            <sz val="8"/>
            <rFont val="Tahoma"/>
            <family val="2"/>
          </rPr>
          <t xml:space="preserve">' é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>.</t>
        </r>
      </text>
    </comment>
    <comment ref="F4" authorId="1">
      <text>
        <r>
          <rPr>
            <b/>
            <sz val="8"/>
            <rFont val="Tahoma"/>
            <family val="0"/>
          </rPr>
          <t>zwinglio: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S_yx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= soma_de</t>
        </r>
        <r>
          <rPr>
            <b/>
            <sz val="8"/>
            <rFont val="Tahoma"/>
            <family val="2"/>
          </rPr>
          <t xml:space="preserve"> ( y . x ÷ s² )
</t>
        </r>
        <r>
          <rPr>
            <sz val="8"/>
            <rFont val="Tahoma"/>
            <family val="2"/>
          </rPr>
          <t>para os dados em que o '</t>
        </r>
        <r>
          <rPr>
            <b/>
            <sz val="8"/>
            <rFont val="Tahoma"/>
            <family val="2"/>
          </rPr>
          <t>ok</t>
        </r>
        <r>
          <rPr>
            <sz val="8"/>
            <rFont val="Tahoma"/>
            <family val="2"/>
          </rPr>
          <t xml:space="preserve">' é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>.</t>
        </r>
      </text>
    </comment>
    <comment ref="B4" authorId="1">
      <text>
        <r>
          <rPr>
            <b/>
            <sz val="8"/>
            <rFont val="Tahoma"/>
            <family val="0"/>
          </rPr>
          <t>zwinglio: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S_1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= soma_de </t>
        </r>
        <r>
          <rPr>
            <b/>
            <sz val="8"/>
            <rFont val="Tahoma"/>
            <family val="2"/>
          </rPr>
          <t xml:space="preserve">( 1 ÷ s² )
</t>
        </r>
        <r>
          <rPr>
            <sz val="8"/>
            <rFont val="Tahoma"/>
            <family val="2"/>
          </rPr>
          <t>para os dados em que o '</t>
        </r>
        <r>
          <rPr>
            <b/>
            <sz val="8"/>
            <rFont val="Tahoma"/>
            <family val="2"/>
          </rPr>
          <t>ok</t>
        </r>
        <r>
          <rPr>
            <sz val="8"/>
            <rFont val="Tahoma"/>
            <family val="2"/>
          </rPr>
          <t xml:space="preserve">' é </t>
        </r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>.</t>
        </r>
      </text>
    </comment>
    <comment ref="G4" authorId="1">
      <text>
        <r>
          <rPr>
            <b/>
            <sz val="8"/>
            <rFont val="Tahoma"/>
            <family val="0"/>
          </rPr>
          <t>zwinglio: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Delta = ( S_xx . S_1  -  S_x . S_x )</t>
        </r>
        <r>
          <rPr>
            <b/>
            <sz val="8"/>
            <color indexed="20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<sst xmlns="http://schemas.openxmlformats.org/spreadsheetml/2006/main" count="36" uniqueCount="36">
  <si>
    <t>Delta:</t>
  </si>
  <si>
    <t>ngl=</t>
  </si>
  <si>
    <t>Qui2=</t>
  </si>
  <si>
    <t>Res abs</t>
  </si>
  <si>
    <t>Res red</t>
  </si>
  <si>
    <t>x</t>
  </si>
  <si>
    <t>sx</t>
  </si>
  <si>
    <t>y</t>
  </si>
  <si>
    <t>sy</t>
  </si>
  <si>
    <t>ok</t>
  </si>
  <si>
    <t>RA ok</t>
  </si>
  <si>
    <t>RA nok</t>
  </si>
  <si>
    <t>RR ok</t>
  </si>
  <si>
    <t>RR nok</t>
  </si>
  <si>
    <t>Yok</t>
  </si>
  <si>
    <t>Ynok</t>
  </si>
  <si>
    <t>b ± sb=</t>
  </si>
  <si>
    <t>s</t>
  </si>
  <si>
    <t>1/s²</t>
  </si>
  <si>
    <t>Ya(x)</t>
  </si>
  <si>
    <t>RA</t>
  </si>
  <si>
    <t>RR</t>
  </si>
  <si>
    <t>a ± sa=</t>
  </si>
  <si>
    <t>S_1</t>
  </si>
  <si>
    <t>nd=</t>
  </si>
  <si>
    <t>Dy÷Dx</t>
  </si>
  <si>
    <t>Ajuste</t>
  </si>
  <si>
    <t>Gráficos</t>
  </si>
  <si>
    <t>Dados</t>
  </si>
  <si>
    <t>Ajuda sobre:</t>
  </si>
  <si>
    <t>S_x</t>
  </si>
  <si>
    <t>S_xx</t>
  </si>
  <si>
    <t>S_y</t>
  </si>
  <si>
    <t>S_yx</t>
  </si>
  <si>
    <r>
      <t>Ya(</t>
    </r>
    <r>
      <rPr>
        <b/>
        <sz val="10"/>
        <color indexed="8"/>
        <rFont val="Arial"/>
        <family val="2"/>
      </rPr>
      <t>x</t>
    </r>
    <r>
      <rPr>
        <b/>
        <sz val="10"/>
        <color indexed="20"/>
        <rFont val="Arial"/>
        <family val="2"/>
      </rPr>
      <t>) = a.</t>
    </r>
    <r>
      <rPr>
        <b/>
        <sz val="10"/>
        <color indexed="8"/>
        <rFont val="Arial"/>
        <family val="2"/>
      </rPr>
      <t>x</t>
    </r>
    <r>
      <rPr>
        <b/>
        <sz val="10"/>
        <color indexed="20"/>
        <rFont val="Arial"/>
        <family val="2"/>
      </rPr>
      <t xml:space="preserve"> + b</t>
    </r>
  </si>
  <si>
    <t>Planilha para ajuste de reta pelo Método dos Mínimos Quadrados (v.1.2)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</si>
</sst>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32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61"/>
      <name val="Arial"/>
      <family val="2"/>
    </font>
    <font>
      <b/>
      <sz val="9"/>
      <name val="Arial"/>
      <family val="0"/>
    </font>
    <font>
      <sz val="8.5"/>
      <name val="Arial"/>
      <family val="0"/>
    </font>
    <font>
      <sz val="8"/>
      <name val="Arial"/>
      <family val="0"/>
    </font>
    <font>
      <b/>
      <sz val="9.5"/>
      <name val="Arial"/>
      <family val="0"/>
    </font>
    <font>
      <sz val="8.25"/>
      <name val="Arial"/>
      <family val="0"/>
    </font>
    <font>
      <sz val="7.7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2"/>
      <name val="Arial"/>
      <family val="2"/>
    </font>
    <font>
      <b/>
      <sz val="8"/>
      <color indexed="10"/>
      <name val="Tahoma"/>
      <family val="2"/>
    </font>
    <font>
      <b/>
      <sz val="8"/>
      <color indexed="20"/>
      <name val="Tahoma"/>
      <family val="2"/>
    </font>
    <font>
      <b/>
      <sz val="8"/>
      <color indexed="12"/>
      <name val="Tahoma"/>
      <family val="2"/>
    </font>
    <font>
      <b/>
      <u val="single"/>
      <sz val="8"/>
      <name val="Tahoma"/>
      <family val="2"/>
    </font>
    <font>
      <b/>
      <sz val="10"/>
      <color indexed="20"/>
      <name val="Arial"/>
      <family val="2"/>
    </font>
    <font>
      <i/>
      <sz val="8"/>
      <name val="Tahoma"/>
      <family val="2"/>
    </font>
    <font>
      <u val="single"/>
      <sz val="8"/>
      <name val="Tahoma"/>
      <family val="2"/>
    </font>
    <font>
      <b/>
      <sz val="8"/>
      <color indexed="14"/>
      <name val="Tahoma"/>
      <family val="2"/>
    </font>
    <font>
      <b/>
      <u val="single"/>
      <sz val="8"/>
      <color indexed="10"/>
      <name val="Tahoma"/>
      <family val="2"/>
    </font>
    <font>
      <sz val="8"/>
      <color indexed="10"/>
      <name val="Tahoma"/>
      <family val="2"/>
    </font>
    <font>
      <b/>
      <sz val="10"/>
      <name val="Tahoma"/>
      <family val="2"/>
    </font>
    <font>
      <b/>
      <sz val="10"/>
      <color indexed="20"/>
      <name val="Tahoma"/>
      <family val="2"/>
    </font>
    <font>
      <b/>
      <sz val="8"/>
      <color indexed="17"/>
      <name val="Tahoma"/>
      <family val="2"/>
    </font>
    <font>
      <b/>
      <sz val="12"/>
      <color indexed="17"/>
      <name val="Arial"/>
      <family val="2"/>
    </font>
    <font>
      <b/>
      <sz val="8"/>
      <color indexed="17"/>
      <name val="Arial"/>
      <family val="2"/>
    </font>
    <font>
      <b/>
      <sz val="6.5"/>
      <name val="Arial"/>
      <family val="0"/>
    </font>
    <font>
      <b/>
      <sz val="8"/>
      <name val="Arial"/>
      <family val="0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18" fillId="0" borderId="1" xfId="0" applyFont="1" applyFill="1" applyBorder="1" applyAlignment="1" applyProtection="1">
      <alignment horizontal="center"/>
      <protection locked="0"/>
    </xf>
    <xf numFmtId="2" fontId="18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167" fontId="18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66" fontId="4" fillId="0" borderId="0" xfId="0" applyNumberFormat="1" applyFont="1" applyAlignment="1" applyProtection="1">
      <alignment horizontal="center"/>
      <protection locked="0"/>
    </xf>
    <xf numFmtId="167" fontId="4" fillId="0" borderId="0" xfId="0" applyNumberFormat="1" applyFont="1" applyAlignment="1" applyProtection="1">
      <alignment horizontal="center"/>
      <protection locked="0"/>
    </xf>
    <xf numFmtId="167" fontId="13" fillId="0" borderId="0" xfId="0" applyNumberFormat="1" applyFont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hidden="1" locked="0"/>
    </xf>
    <xf numFmtId="0" fontId="0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2" fontId="2" fillId="0" borderId="1" xfId="0" applyNumberFormat="1" applyFont="1" applyBorder="1" applyAlignment="1" applyProtection="1">
      <alignment/>
      <protection locked="0"/>
    </xf>
    <xf numFmtId="2" fontId="18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/>
      <protection locked="0"/>
    </xf>
    <xf numFmtId="0" fontId="2" fillId="0" borderId="3" xfId="0" applyFont="1" applyBorder="1" applyAlignment="1" applyProtection="1">
      <alignment/>
      <protection locked="0"/>
    </xf>
    <xf numFmtId="2" fontId="2" fillId="0" borderId="4" xfId="0" applyNumberFormat="1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0" fillId="0" borderId="4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/>
      <protection locked="0"/>
    </xf>
    <xf numFmtId="167" fontId="18" fillId="0" borderId="0" xfId="0" applyNumberFormat="1" applyFont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8" fillId="2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167" fontId="2" fillId="0" borderId="1" xfId="0" applyNumberFormat="1" applyFont="1" applyBorder="1" applyAlignment="1" applyProtection="1">
      <alignment/>
      <protection locked="0"/>
    </xf>
    <xf numFmtId="167" fontId="2" fillId="0" borderId="4" xfId="0" applyNumberFormat="1" applyFont="1" applyBorder="1" applyAlignment="1" applyProtection="1">
      <alignment/>
      <protection locked="0"/>
    </xf>
    <xf numFmtId="0" fontId="28" fillId="0" borderId="1" xfId="0" applyFont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 applyProtection="1">
      <alignment horizontal="center"/>
      <protection locked="0"/>
    </xf>
    <xf numFmtId="0" fontId="27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ill>
        <patternFill>
          <bgColor rgb="FFFF9900"/>
        </patternFill>
      </fill>
      <border/>
    </dxf>
    <dxf>
      <border/>
    </dxf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Resíduos reduzidos</a:t>
            </a:r>
          </a:p>
        </c:rich>
      </c:tx>
      <c:layout>
        <c:manualLayout>
          <c:xMode val="factor"/>
          <c:yMode val="factor"/>
          <c:x val="0"/>
          <c:y val="-0.02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4"/>
          <c:w val="1"/>
          <c:h val="0.81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retaMMQ!$N$15</c:f>
              <c:strCache>
                <c:ptCount val="1"/>
                <c:pt idx="0">
                  <c:v>RR ok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fixedVal"/>
            <c:val val="1"/>
            <c:noEndCap val="0"/>
          </c:errBars>
          <c:xVal>
            <c:numRef>
              <c:f>retaMMQ!$B$16:$B$10015</c:f>
              <c:numCache/>
            </c:numRef>
          </c:xVal>
          <c:yVal>
            <c:numRef>
              <c:f>retaMMQ!$N$16:$N$10015</c:f>
              <c:numCache/>
            </c:numRef>
          </c:yVal>
          <c:smooth val="0"/>
        </c:ser>
        <c:ser>
          <c:idx val="1"/>
          <c:order val="1"/>
          <c:tx>
            <c:strRef>
              <c:f>retaMMQ!$O$15</c:f>
              <c:strCache>
                <c:ptCount val="1"/>
                <c:pt idx="0">
                  <c:v>RR nok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fixedVal"/>
            <c:val val="1"/>
            <c:noEndCap val="0"/>
            <c:spPr>
              <a:ln w="12700">
                <a:solidFill>
                  <a:srgbClr val="FF0000"/>
                </a:solidFill>
              </a:ln>
            </c:spPr>
          </c:errBars>
          <c:xVal>
            <c:numRef>
              <c:f>retaMMQ!$B$16:$B$10015</c:f>
              <c:numCache/>
            </c:numRef>
          </c:xVal>
          <c:yVal>
            <c:numRef>
              <c:f>retaMMQ!$O$16:$O$10015</c:f>
              <c:numCache/>
            </c:numRef>
          </c:yVal>
          <c:smooth val="0"/>
        </c:ser>
        <c:axId val="11114350"/>
        <c:axId val="32920287"/>
      </c:scatterChart>
      <c:valAx>
        <c:axId val="11114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20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66FF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/>
          </a:ln>
        </c:spPr>
        <c:crossAx val="32920287"/>
        <c:crosses val="autoZero"/>
        <c:crossBetween val="midCat"/>
        <c:dispUnits/>
      </c:valAx>
      <c:valAx>
        <c:axId val="32920287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crossAx val="1111435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Resíduos absolutos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75"/>
          <c:w val="1"/>
          <c:h val="0.79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retaMMQ!$L$15</c:f>
              <c:strCache>
                <c:ptCount val="1"/>
                <c:pt idx="0">
                  <c:v>RA ok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retaMMQ!$G$16:$G$1015</c:f>
                <c:numCache>
                  <c:ptCount val="1000"/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4">
                    <c:v>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  <c:pt idx="979">
                    <c:v>NaN</c:v>
                  </c:pt>
                  <c:pt idx="980">
                    <c:v>NaN</c:v>
                  </c:pt>
                  <c:pt idx="981">
                    <c:v>NaN</c:v>
                  </c:pt>
                  <c:pt idx="982">
                    <c:v>NaN</c:v>
                  </c:pt>
                  <c:pt idx="983">
                    <c:v>NaN</c:v>
                  </c:pt>
                  <c:pt idx="984">
                    <c:v>NaN</c:v>
                  </c:pt>
                  <c:pt idx="985">
                    <c:v>NaN</c:v>
                  </c:pt>
                  <c:pt idx="986">
                    <c:v>NaN</c:v>
                  </c:pt>
                  <c:pt idx="987">
                    <c:v>NaN</c:v>
                  </c:pt>
                  <c:pt idx="988">
                    <c:v>NaN</c:v>
                  </c:pt>
                  <c:pt idx="989">
                    <c:v>NaN</c:v>
                  </c:pt>
                  <c:pt idx="990">
                    <c:v>NaN</c:v>
                  </c:pt>
                  <c:pt idx="991">
                    <c:v>NaN</c:v>
                  </c:pt>
                  <c:pt idx="992">
                    <c:v>NaN</c:v>
                  </c:pt>
                  <c:pt idx="993">
                    <c:v>NaN</c:v>
                  </c:pt>
                  <c:pt idx="994">
                    <c:v>NaN</c:v>
                  </c:pt>
                  <c:pt idx="995">
                    <c:v>NaN</c:v>
                  </c:pt>
                  <c:pt idx="996">
                    <c:v>NaN</c:v>
                  </c:pt>
                  <c:pt idx="997">
                    <c:v>NaN</c:v>
                  </c:pt>
                  <c:pt idx="998">
                    <c:v>NaN</c:v>
                  </c:pt>
                  <c:pt idx="999">
                    <c:v>NaN</c:v>
                  </c:pt>
                </c:numCache>
              </c:numRef>
            </c:plus>
            <c:minus>
              <c:numRef>
                <c:f>retaMMQ!$G$16:$G$1015</c:f>
                <c:numCache>
                  <c:ptCount val="1000"/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4">
                    <c:v>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  <c:pt idx="979">
                    <c:v>NaN</c:v>
                  </c:pt>
                  <c:pt idx="980">
                    <c:v>NaN</c:v>
                  </c:pt>
                  <c:pt idx="981">
                    <c:v>NaN</c:v>
                  </c:pt>
                  <c:pt idx="982">
                    <c:v>NaN</c:v>
                  </c:pt>
                  <c:pt idx="983">
                    <c:v>NaN</c:v>
                  </c:pt>
                  <c:pt idx="984">
                    <c:v>NaN</c:v>
                  </c:pt>
                  <c:pt idx="985">
                    <c:v>NaN</c:v>
                  </c:pt>
                  <c:pt idx="986">
                    <c:v>NaN</c:v>
                  </c:pt>
                  <c:pt idx="987">
                    <c:v>NaN</c:v>
                  </c:pt>
                  <c:pt idx="988">
                    <c:v>NaN</c:v>
                  </c:pt>
                  <c:pt idx="989">
                    <c:v>NaN</c:v>
                  </c:pt>
                  <c:pt idx="990">
                    <c:v>NaN</c:v>
                  </c:pt>
                  <c:pt idx="991">
                    <c:v>NaN</c:v>
                  </c:pt>
                  <c:pt idx="992">
                    <c:v>NaN</c:v>
                  </c:pt>
                  <c:pt idx="993">
                    <c:v>NaN</c:v>
                  </c:pt>
                  <c:pt idx="994">
                    <c:v>NaN</c:v>
                  </c:pt>
                  <c:pt idx="995">
                    <c:v>NaN</c:v>
                  </c:pt>
                  <c:pt idx="996">
                    <c:v>NaN</c:v>
                  </c:pt>
                  <c:pt idx="997">
                    <c:v>NaN</c:v>
                  </c:pt>
                  <c:pt idx="998">
                    <c:v>NaN</c:v>
                  </c:pt>
                  <c:pt idx="999">
                    <c:v>NaN</c:v>
                  </c:pt>
                </c:numCache>
              </c:numRef>
            </c:minus>
            <c:noEndCap val="0"/>
          </c:errBars>
          <c:xVal>
            <c:numRef>
              <c:f>retaMMQ!$B$16:$B$10015</c:f>
              <c:numCache/>
            </c:numRef>
          </c:xVal>
          <c:yVal>
            <c:numRef>
              <c:f>retaMMQ!$L$16:$L$10015</c:f>
              <c:numCache/>
            </c:numRef>
          </c:yVal>
          <c:smooth val="0"/>
        </c:ser>
        <c:ser>
          <c:idx val="1"/>
          <c:order val="1"/>
          <c:tx>
            <c:strRef>
              <c:f>retaMMQ!$M$15</c:f>
              <c:strCache>
                <c:ptCount val="1"/>
                <c:pt idx="0">
                  <c:v>RA nok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retaMMQ!$G$16:$G$1015</c:f>
                <c:numCache>
                  <c:ptCount val="1000"/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4">
                    <c:v>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  <c:pt idx="979">
                    <c:v>NaN</c:v>
                  </c:pt>
                  <c:pt idx="980">
                    <c:v>NaN</c:v>
                  </c:pt>
                  <c:pt idx="981">
                    <c:v>NaN</c:v>
                  </c:pt>
                  <c:pt idx="982">
                    <c:v>NaN</c:v>
                  </c:pt>
                  <c:pt idx="983">
                    <c:v>NaN</c:v>
                  </c:pt>
                  <c:pt idx="984">
                    <c:v>NaN</c:v>
                  </c:pt>
                  <c:pt idx="985">
                    <c:v>NaN</c:v>
                  </c:pt>
                  <c:pt idx="986">
                    <c:v>NaN</c:v>
                  </c:pt>
                  <c:pt idx="987">
                    <c:v>NaN</c:v>
                  </c:pt>
                  <c:pt idx="988">
                    <c:v>NaN</c:v>
                  </c:pt>
                  <c:pt idx="989">
                    <c:v>NaN</c:v>
                  </c:pt>
                  <c:pt idx="990">
                    <c:v>NaN</c:v>
                  </c:pt>
                  <c:pt idx="991">
                    <c:v>NaN</c:v>
                  </c:pt>
                  <c:pt idx="992">
                    <c:v>NaN</c:v>
                  </c:pt>
                  <c:pt idx="993">
                    <c:v>NaN</c:v>
                  </c:pt>
                  <c:pt idx="994">
                    <c:v>NaN</c:v>
                  </c:pt>
                  <c:pt idx="995">
                    <c:v>NaN</c:v>
                  </c:pt>
                  <c:pt idx="996">
                    <c:v>NaN</c:v>
                  </c:pt>
                  <c:pt idx="997">
                    <c:v>NaN</c:v>
                  </c:pt>
                  <c:pt idx="998">
                    <c:v>NaN</c:v>
                  </c:pt>
                  <c:pt idx="999">
                    <c:v>NaN</c:v>
                  </c:pt>
                </c:numCache>
              </c:numRef>
            </c:plus>
            <c:minus>
              <c:numRef>
                <c:f>retaMMQ!$G$16:$G$1015</c:f>
                <c:numCache>
                  <c:ptCount val="1000"/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4">
                    <c:v>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  <c:pt idx="979">
                    <c:v>NaN</c:v>
                  </c:pt>
                  <c:pt idx="980">
                    <c:v>NaN</c:v>
                  </c:pt>
                  <c:pt idx="981">
                    <c:v>NaN</c:v>
                  </c:pt>
                  <c:pt idx="982">
                    <c:v>NaN</c:v>
                  </c:pt>
                  <c:pt idx="983">
                    <c:v>NaN</c:v>
                  </c:pt>
                  <c:pt idx="984">
                    <c:v>NaN</c:v>
                  </c:pt>
                  <c:pt idx="985">
                    <c:v>NaN</c:v>
                  </c:pt>
                  <c:pt idx="986">
                    <c:v>NaN</c:v>
                  </c:pt>
                  <c:pt idx="987">
                    <c:v>NaN</c:v>
                  </c:pt>
                  <c:pt idx="988">
                    <c:v>NaN</c:v>
                  </c:pt>
                  <c:pt idx="989">
                    <c:v>NaN</c:v>
                  </c:pt>
                  <c:pt idx="990">
                    <c:v>NaN</c:v>
                  </c:pt>
                  <c:pt idx="991">
                    <c:v>NaN</c:v>
                  </c:pt>
                  <c:pt idx="992">
                    <c:v>NaN</c:v>
                  </c:pt>
                  <c:pt idx="993">
                    <c:v>NaN</c:v>
                  </c:pt>
                  <c:pt idx="994">
                    <c:v>NaN</c:v>
                  </c:pt>
                  <c:pt idx="995">
                    <c:v>NaN</c:v>
                  </c:pt>
                  <c:pt idx="996">
                    <c:v>NaN</c:v>
                  </c:pt>
                  <c:pt idx="997">
                    <c:v>NaN</c:v>
                  </c:pt>
                  <c:pt idx="998">
                    <c:v>NaN</c:v>
                  </c:pt>
                  <c:pt idx="99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FF0000"/>
                </a:solidFill>
              </a:ln>
            </c:spPr>
          </c:errBars>
          <c:xVal>
            <c:numRef>
              <c:f>retaMMQ!$B$16:$B$10015</c:f>
              <c:numCache/>
            </c:numRef>
          </c:xVal>
          <c:yVal>
            <c:numRef>
              <c:f>retaMMQ!$M$16:$M$10015</c:f>
              <c:numCache/>
            </c:numRef>
          </c:yVal>
          <c:smooth val="0"/>
        </c:ser>
        <c:axId val="27847128"/>
        <c:axId val="49297561"/>
      </c:scatterChart>
      <c:valAx>
        <c:axId val="27847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1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66FF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/>
          </a:ln>
        </c:spPr>
        <c:crossAx val="49297561"/>
        <c:crosses val="autoZero"/>
        <c:crossBetween val="midCat"/>
        <c:dispUnits/>
      </c:valAx>
      <c:valAx>
        <c:axId val="49297561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crossAx val="278471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Dados e função ajustada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09625"/>
          <c:w val="0.949"/>
          <c:h val="0.81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retaMMQ!$P$15</c:f>
              <c:strCache>
                <c:ptCount val="1"/>
                <c:pt idx="0">
                  <c:v>Yok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retaMMQ!$G$16:$G$1015</c:f>
                <c:numCache>
                  <c:ptCount val="1000"/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4">
                    <c:v>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  <c:pt idx="979">
                    <c:v>NaN</c:v>
                  </c:pt>
                  <c:pt idx="980">
                    <c:v>NaN</c:v>
                  </c:pt>
                  <c:pt idx="981">
                    <c:v>NaN</c:v>
                  </c:pt>
                  <c:pt idx="982">
                    <c:v>NaN</c:v>
                  </c:pt>
                  <c:pt idx="983">
                    <c:v>NaN</c:v>
                  </c:pt>
                  <c:pt idx="984">
                    <c:v>NaN</c:v>
                  </c:pt>
                  <c:pt idx="985">
                    <c:v>NaN</c:v>
                  </c:pt>
                  <c:pt idx="986">
                    <c:v>NaN</c:v>
                  </c:pt>
                  <c:pt idx="987">
                    <c:v>NaN</c:v>
                  </c:pt>
                  <c:pt idx="988">
                    <c:v>NaN</c:v>
                  </c:pt>
                  <c:pt idx="989">
                    <c:v>NaN</c:v>
                  </c:pt>
                  <c:pt idx="990">
                    <c:v>NaN</c:v>
                  </c:pt>
                  <c:pt idx="991">
                    <c:v>NaN</c:v>
                  </c:pt>
                  <c:pt idx="992">
                    <c:v>NaN</c:v>
                  </c:pt>
                  <c:pt idx="993">
                    <c:v>NaN</c:v>
                  </c:pt>
                  <c:pt idx="994">
                    <c:v>NaN</c:v>
                  </c:pt>
                  <c:pt idx="995">
                    <c:v>NaN</c:v>
                  </c:pt>
                  <c:pt idx="996">
                    <c:v>NaN</c:v>
                  </c:pt>
                  <c:pt idx="997">
                    <c:v>NaN</c:v>
                  </c:pt>
                  <c:pt idx="998">
                    <c:v>NaN</c:v>
                  </c:pt>
                  <c:pt idx="999">
                    <c:v>NaN</c:v>
                  </c:pt>
                </c:numCache>
              </c:numRef>
            </c:plus>
            <c:minus>
              <c:numRef>
                <c:f>retaMMQ!$G$16:$G$1015</c:f>
                <c:numCache>
                  <c:ptCount val="1000"/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4">
                    <c:v>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  <c:pt idx="979">
                    <c:v>NaN</c:v>
                  </c:pt>
                  <c:pt idx="980">
                    <c:v>NaN</c:v>
                  </c:pt>
                  <c:pt idx="981">
                    <c:v>NaN</c:v>
                  </c:pt>
                  <c:pt idx="982">
                    <c:v>NaN</c:v>
                  </c:pt>
                  <c:pt idx="983">
                    <c:v>NaN</c:v>
                  </c:pt>
                  <c:pt idx="984">
                    <c:v>NaN</c:v>
                  </c:pt>
                  <c:pt idx="985">
                    <c:v>NaN</c:v>
                  </c:pt>
                  <c:pt idx="986">
                    <c:v>NaN</c:v>
                  </c:pt>
                  <c:pt idx="987">
                    <c:v>NaN</c:v>
                  </c:pt>
                  <c:pt idx="988">
                    <c:v>NaN</c:v>
                  </c:pt>
                  <c:pt idx="989">
                    <c:v>NaN</c:v>
                  </c:pt>
                  <c:pt idx="990">
                    <c:v>NaN</c:v>
                  </c:pt>
                  <c:pt idx="991">
                    <c:v>NaN</c:v>
                  </c:pt>
                  <c:pt idx="992">
                    <c:v>NaN</c:v>
                  </c:pt>
                  <c:pt idx="993">
                    <c:v>NaN</c:v>
                  </c:pt>
                  <c:pt idx="994">
                    <c:v>NaN</c:v>
                  </c:pt>
                  <c:pt idx="995">
                    <c:v>NaN</c:v>
                  </c:pt>
                  <c:pt idx="996">
                    <c:v>NaN</c:v>
                  </c:pt>
                  <c:pt idx="997">
                    <c:v>NaN</c:v>
                  </c:pt>
                  <c:pt idx="998">
                    <c:v>NaN</c:v>
                  </c:pt>
                  <c:pt idx="999">
                    <c:v>NaN</c:v>
                  </c:pt>
                </c:numCache>
              </c:numRef>
            </c:minus>
            <c:noEndCap val="0"/>
          </c:errBars>
          <c:xVal>
            <c:numRef>
              <c:f>retaMMQ!$B$16:$B$10015</c:f>
              <c:numCache/>
            </c:numRef>
          </c:xVal>
          <c:yVal>
            <c:numRef>
              <c:f>retaMMQ!$P$16:$P$10015</c:f>
              <c:numCache/>
            </c:numRef>
          </c:yVal>
          <c:smooth val="0"/>
        </c:ser>
        <c:ser>
          <c:idx val="1"/>
          <c:order val="1"/>
          <c:tx>
            <c:strRef>
              <c:f>retaMMQ!$H$15</c:f>
              <c:strCache>
                <c:ptCount val="1"/>
                <c:pt idx="0">
                  <c:v>Ya(x)</c:v>
                </c:pt>
              </c:strCache>
            </c:strRef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retaMMQ!$B$16:$B$10015</c:f>
              <c:numCache/>
            </c:numRef>
          </c:xVal>
          <c:yVal>
            <c:numRef>
              <c:f>retaMMQ!$H$16:$H$10015</c:f>
              <c:numCache/>
            </c:numRef>
          </c:yVal>
          <c:smooth val="1"/>
        </c:ser>
        <c:ser>
          <c:idx val="2"/>
          <c:order val="2"/>
          <c:tx>
            <c:strRef>
              <c:f>retaMMQ!$Q$15</c:f>
              <c:strCache>
                <c:ptCount val="1"/>
                <c:pt idx="0">
                  <c:v>Ynok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retaMMQ!$G$16:$G$1015</c:f>
                <c:numCache>
                  <c:ptCount val="1000"/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4">
                    <c:v>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  <c:pt idx="979">
                    <c:v>NaN</c:v>
                  </c:pt>
                  <c:pt idx="980">
                    <c:v>NaN</c:v>
                  </c:pt>
                  <c:pt idx="981">
                    <c:v>NaN</c:v>
                  </c:pt>
                  <c:pt idx="982">
                    <c:v>NaN</c:v>
                  </c:pt>
                  <c:pt idx="983">
                    <c:v>NaN</c:v>
                  </c:pt>
                  <c:pt idx="984">
                    <c:v>NaN</c:v>
                  </c:pt>
                  <c:pt idx="985">
                    <c:v>NaN</c:v>
                  </c:pt>
                  <c:pt idx="986">
                    <c:v>NaN</c:v>
                  </c:pt>
                  <c:pt idx="987">
                    <c:v>NaN</c:v>
                  </c:pt>
                  <c:pt idx="988">
                    <c:v>NaN</c:v>
                  </c:pt>
                  <c:pt idx="989">
                    <c:v>NaN</c:v>
                  </c:pt>
                  <c:pt idx="990">
                    <c:v>NaN</c:v>
                  </c:pt>
                  <c:pt idx="991">
                    <c:v>NaN</c:v>
                  </c:pt>
                  <c:pt idx="992">
                    <c:v>NaN</c:v>
                  </c:pt>
                  <c:pt idx="993">
                    <c:v>NaN</c:v>
                  </c:pt>
                  <c:pt idx="994">
                    <c:v>NaN</c:v>
                  </c:pt>
                  <c:pt idx="995">
                    <c:v>NaN</c:v>
                  </c:pt>
                  <c:pt idx="996">
                    <c:v>NaN</c:v>
                  </c:pt>
                  <c:pt idx="997">
                    <c:v>NaN</c:v>
                  </c:pt>
                  <c:pt idx="998">
                    <c:v>NaN</c:v>
                  </c:pt>
                  <c:pt idx="999">
                    <c:v>NaN</c:v>
                  </c:pt>
                </c:numCache>
              </c:numRef>
            </c:plus>
            <c:minus>
              <c:numRef>
                <c:f>retaMMQ!$G$16:$G$1015</c:f>
                <c:numCache>
                  <c:ptCount val="1000"/>
                  <c:pt idx="0">
                    <c:v>1</c:v>
                  </c:pt>
                  <c:pt idx="1">
                    <c:v>1</c:v>
                  </c:pt>
                  <c:pt idx="2">
                    <c:v>1</c:v>
                  </c:pt>
                  <c:pt idx="3">
                    <c:v>1</c:v>
                  </c:pt>
                  <c:pt idx="4">
                    <c:v>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  <c:pt idx="979">
                    <c:v>NaN</c:v>
                  </c:pt>
                  <c:pt idx="980">
                    <c:v>NaN</c:v>
                  </c:pt>
                  <c:pt idx="981">
                    <c:v>NaN</c:v>
                  </c:pt>
                  <c:pt idx="982">
                    <c:v>NaN</c:v>
                  </c:pt>
                  <c:pt idx="983">
                    <c:v>NaN</c:v>
                  </c:pt>
                  <c:pt idx="984">
                    <c:v>NaN</c:v>
                  </c:pt>
                  <c:pt idx="985">
                    <c:v>NaN</c:v>
                  </c:pt>
                  <c:pt idx="986">
                    <c:v>NaN</c:v>
                  </c:pt>
                  <c:pt idx="987">
                    <c:v>NaN</c:v>
                  </c:pt>
                  <c:pt idx="988">
                    <c:v>NaN</c:v>
                  </c:pt>
                  <c:pt idx="989">
                    <c:v>NaN</c:v>
                  </c:pt>
                  <c:pt idx="990">
                    <c:v>NaN</c:v>
                  </c:pt>
                  <c:pt idx="991">
                    <c:v>NaN</c:v>
                  </c:pt>
                  <c:pt idx="992">
                    <c:v>NaN</c:v>
                  </c:pt>
                  <c:pt idx="993">
                    <c:v>NaN</c:v>
                  </c:pt>
                  <c:pt idx="994">
                    <c:v>NaN</c:v>
                  </c:pt>
                  <c:pt idx="995">
                    <c:v>NaN</c:v>
                  </c:pt>
                  <c:pt idx="996">
                    <c:v>NaN</c:v>
                  </c:pt>
                  <c:pt idx="997">
                    <c:v>NaN</c:v>
                  </c:pt>
                  <c:pt idx="998">
                    <c:v>NaN</c:v>
                  </c:pt>
                  <c:pt idx="99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FF0000"/>
                </a:solidFill>
              </a:ln>
            </c:spPr>
          </c:errBars>
          <c:xVal>
            <c:numRef>
              <c:f>retaMMQ!$B$16:$B$10015</c:f>
              <c:numCache/>
            </c:numRef>
          </c:xVal>
          <c:yVal>
            <c:numRef>
              <c:f>retaMMQ!$Q$16:$Q$10015</c:f>
              <c:numCache/>
            </c:numRef>
          </c:yVal>
          <c:smooth val="0"/>
        </c:ser>
        <c:axId val="41024866"/>
        <c:axId val="33679475"/>
      </c:scatterChart>
      <c:valAx>
        <c:axId val="41024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66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crossAx val="33679475"/>
        <c:crosses val="autoZero"/>
        <c:crossBetween val="midCat"/>
        <c:dispUnits/>
      </c:valAx>
      <c:valAx>
        <c:axId val="336794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66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25400">
            <a:solidFill/>
          </a:ln>
        </c:spPr>
        <c:crossAx val="410248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447675</xdr:colOff>
      <xdr:row>3</xdr:row>
      <xdr:rowOff>66675</xdr:rowOff>
    </xdr:from>
    <xdr:to>
      <xdr:col>16</xdr:col>
      <xdr:colOff>285750</xdr:colOff>
      <xdr:row>13</xdr:row>
      <xdr:rowOff>133350</xdr:rowOff>
    </xdr:to>
    <xdr:graphicFrame>
      <xdr:nvGraphicFramePr>
        <xdr:cNvPr id="1" name="Chart 1"/>
        <xdr:cNvGraphicFramePr/>
      </xdr:nvGraphicFramePr>
      <xdr:xfrm>
        <a:off x="3895725" y="590550"/>
        <a:ext cx="3705225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247650</xdr:colOff>
      <xdr:row>2</xdr:row>
      <xdr:rowOff>57150</xdr:rowOff>
    </xdr:from>
    <xdr:to>
      <xdr:col>16</xdr:col>
      <xdr:colOff>76200</xdr:colOff>
      <xdr:row>13</xdr:row>
      <xdr:rowOff>47625</xdr:rowOff>
    </xdr:to>
    <xdr:graphicFrame>
      <xdr:nvGraphicFramePr>
        <xdr:cNvPr id="2" name="Chart 2"/>
        <xdr:cNvGraphicFramePr/>
      </xdr:nvGraphicFramePr>
      <xdr:xfrm>
        <a:off x="3695700" y="419100"/>
        <a:ext cx="3695700" cy="179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76200</xdr:colOff>
      <xdr:row>1</xdr:row>
      <xdr:rowOff>47625</xdr:rowOff>
    </xdr:from>
    <xdr:to>
      <xdr:col>15</xdr:col>
      <xdr:colOff>171450</xdr:colOff>
      <xdr:row>12</xdr:row>
      <xdr:rowOff>123825</xdr:rowOff>
    </xdr:to>
    <xdr:graphicFrame>
      <xdr:nvGraphicFramePr>
        <xdr:cNvPr id="3" name="Chart 3"/>
        <xdr:cNvGraphicFramePr/>
      </xdr:nvGraphicFramePr>
      <xdr:xfrm>
        <a:off x="3524250" y="247650"/>
        <a:ext cx="3638550" cy="1866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7"/>
  <sheetViews>
    <sheetView tabSelected="1" workbookViewId="0" topLeftCell="A1">
      <selection activeCell="I23" sqref="I23"/>
    </sheetView>
  </sheetViews>
  <sheetFormatPr defaultColWidth="9.140625" defaultRowHeight="12.75"/>
  <cols>
    <col min="1" max="1" width="5.421875" style="14" customWidth="1"/>
    <col min="2" max="2" width="7.57421875" style="27" customWidth="1"/>
    <col min="3" max="4" width="7.57421875" style="18" customWidth="1"/>
    <col min="5" max="5" width="7.57421875" style="28" customWidth="1"/>
    <col min="6" max="6" width="6.421875" style="24" customWidth="1"/>
    <col min="7" max="7" width="9.57421875" style="1" customWidth="1"/>
    <col min="8" max="9" width="9.57421875" style="2" customWidth="1"/>
    <col min="10" max="10" width="7.421875" style="2" bestFit="1" customWidth="1"/>
    <col min="11" max="11" width="7.140625" style="1" bestFit="1" customWidth="1"/>
    <col min="12" max="17" width="4.8515625" style="1" customWidth="1"/>
    <col min="18" max="16384" width="9.140625" style="1" customWidth="1"/>
  </cols>
  <sheetData>
    <row r="1" spans="2:11" ht="15.75">
      <c r="B1" s="48" t="s">
        <v>35</v>
      </c>
      <c r="C1" s="49"/>
      <c r="D1" s="49"/>
      <c r="E1" s="49"/>
      <c r="F1" s="49"/>
      <c r="G1" s="49"/>
      <c r="H1" s="49"/>
      <c r="I1" s="49"/>
      <c r="J1" s="49"/>
      <c r="K1" s="49"/>
    </row>
    <row r="2" spans="2:11" ht="12.75">
      <c r="B2" s="14"/>
      <c r="C2" s="50" t="s">
        <v>29</v>
      </c>
      <c r="D2" s="51"/>
      <c r="E2" s="44" t="s">
        <v>28</v>
      </c>
      <c r="F2" s="44" t="s">
        <v>26</v>
      </c>
      <c r="G2" s="44" t="s">
        <v>27</v>
      </c>
      <c r="H2" s="29"/>
      <c r="I2" s="29"/>
      <c r="J2" s="29"/>
      <c r="K2" s="14"/>
    </row>
    <row r="3" spans="2:11" ht="12.75">
      <c r="B3" s="14"/>
      <c r="C3" s="14"/>
      <c r="D3" s="14"/>
      <c r="E3" s="14"/>
      <c r="F3" s="14"/>
      <c r="G3" s="14"/>
      <c r="J3" s="29"/>
      <c r="K3" s="14"/>
    </row>
    <row r="4" spans="2:10" ht="12.75">
      <c r="B4" s="35" t="s">
        <v>23</v>
      </c>
      <c r="C4" s="35" t="s">
        <v>30</v>
      </c>
      <c r="D4" s="35" t="s">
        <v>31</v>
      </c>
      <c r="E4" s="35" t="s">
        <v>32</v>
      </c>
      <c r="F4" s="35" t="s">
        <v>33</v>
      </c>
      <c r="G4" s="35" t="s">
        <v>0</v>
      </c>
      <c r="I4" s="30"/>
      <c r="J4" s="29"/>
    </row>
    <row r="5" spans="2:10" ht="12.75">
      <c r="B5" s="16">
        <f>SUM(K16:K10015)</f>
        <v>5</v>
      </c>
      <c r="C5" s="16">
        <f>SUMPRODUCT(K16:K10015,B16:B10015)</f>
        <v>15</v>
      </c>
      <c r="D5" s="16">
        <f>SUMPRODUCT(K16:K10015,B16:B10015,B16:B10015)</f>
        <v>55</v>
      </c>
      <c r="E5" s="16">
        <f>SUMPRODUCT(K16:K10015,D16:D10015)</f>
        <v>145.70000000000002</v>
      </c>
      <c r="F5" s="16">
        <f>SUMPRODUCT(K16:K10015,D16:D10015,B16:B10015)</f>
        <v>524.4000000000001</v>
      </c>
      <c r="G5" s="17">
        <f>(S_xx*S_1-S_x*S_x)</f>
        <v>50</v>
      </c>
      <c r="H5" s="29"/>
      <c r="I5" s="29"/>
      <c r="J5" s="29"/>
    </row>
    <row r="6" spans="2:11" ht="12.75">
      <c r="B6" s="14"/>
      <c r="C6" s="14"/>
      <c r="D6" s="14"/>
      <c r="E6" s="14"/>
      <c r="F6" s="14"/>
      <c r="G6" s="14"/>
      <c r="H6" s="29"/>
      <c r="I6" s="29"/>
      <c r="J6" s="29"/>
      <c r="K6" s="14"/>
    </row>
    <row r="7" spans="2:11" ht="12.75">
      <c r="B7" s="52" t="s">
        <v>34</v>
      </c>
      <c r="C7" s="53"/>
      <c r="D7" s="14"/>
      <c r="E7" s="14"/>
      <c r="F7" s="33" t="s">
        <v>24</v>
      </c>
      <c r="G7" s="8">
        <f>COUNT(K16:K10015)</f>
        <v>5</v>
      </c>
      <c r="H7" s="22"/>
      <c r="I7" s="21"/>
      <c r="J7" s="29"/>
      <c r="K7" s="29"/>
    </row>
    <row r="8" spans="2:11" ht="12.75">
      <c r="B8" s="3" t="s">
        <v>22</v>
      </c>
      <c r="C8" s="4">
        <f>(S_yx*S_1-S_x*S_y)/delta</f>
        <v>8.73</v>
      </c>
      <c r="D8" s="4">
        <f>SQRT(S_1/delta)</f>
        <v>0.31622776601683794</v>
      </c>
      <c r="E8" s="14"/>
      <c r="F8" s="33" t="s">
        <v>1</v>
      </c>
      <c r="G8" s="5">
        <f>G7-2</f>
        <v>3</v>
      </c>
      <c r="H8" s="22"/>
      <c r="I8" s="21"/>
      <c r="J8" s="29"/>
      <c r="K8" s="29"/>
    </row>
    <row r="9" spans="2:11" ht="12.75">
      <c r="B9" s="6" t="s">
        <v>16</v>
      </c>
      <c r="C9" s="7">
        <f>(S_xx*S_y-S_yx*S_x)/delta</f>
        <v>2.949999999999982</v>
      </c>
      <c r="D9" s="7">
        <f>SQRT(S_xx/delta)</f>
        <v>1.0488088481701516</v>
      </c>
      <c r="E9" s="14"/>
      <c r="F9" s="34" t="s">
        <v>2</v>
      </c>
      <c r="G9" s="7">
        <f>SUMPRODUCT(I16:I10015,I16:I10015,K16:K10015)</f>
        <v>3.523000000000009</v>
      </c>
      <c r="H9" s="22"/>
      <c r="I9" s="21"/>
      <c r="J9" s="29"/>
      <c r="K9" s="29"/>
    </row>
    <row r="10" spans="2:11" ht="12.75">
      <c r="B10" s="14"/>
      <c r="C10" s="14"/>
      <c r="D10" s="21"/>
      <c r="E10" s="14"/>
      <c r="F10" s="22"/>
      <c r="G10" s="32"/>
      <c r="H10" s="22"/>
      <c r="I10" s="21"/>
      <c r="J10" s="29"/>
      <c r="K10" s="29"/>
    </row>
    <row r="11" spans="2:11" ht="13.5" thickBot="1">
      <c r="B11" s="22"/>
      <c r="C11" s="14"/>
      <c r="D11" s="14"/>
      <c r="E11" s="14"/>
      <c r="F11" s="22"/>
      <c r="G11" s="32"/>
      <c r="H11" s="22"/>
      <c r="I11" s="21"/>
      <c r="J11" s="29"/>
      <c r="K11" s="29"/>
    </row>
    <row r="12" spans="2:11" ht="12.75">
      <c r="B12" s="22"/>
      <c r="C12" s="14"/>
      <c r="D12" s="21"/>
      <c r="E12" s="40" t="s">
        <v>25</v>
      </c>
      <c r="F12" s="22"/>
      <c r="G12" s="32"/>
      <c r="H12" s="22"/>
      <c r="I12" s="21"/>
      <c r="J12" s="29"/>
      <c r="K12" s="29"/>
    </row>
    <row r="13" spans="2:11" ht="13.5" thickBot="1">
      <c r="B13" s="14"/>
      <c r="C13" s="14"/>
      <c r="D13" s="14"/>
      <c r="E13" s="41">
        <v>0</v>
      </c>
      <c r="F13" s="14"/>
      <c r="G13" s="14"/>
      <c r="H13" s="29"/>
      <c r="I13" s="29"/>
      <c r="J13" s="29"/>
      <c r="K13" s="14"/>
    </row>
    <row r="14" spans="2:10" ht="13.5" thickBot="1">
      <c r="B14" s="31"/>
      <c r="C14" s="31"/>
      <c r="D14" s="31"/>
      <c r="E14" s="31"/>
      <c r="F14" s="31"/>
      <c r="G14" s="14"/>
      <c r="I14" s="2" t="s">
        <v>3</v>
      </c>
      <c r="J14" s="2" t="s">
        <v>4</v>
      </c>
    </row>
    <row r="15" spans="2:17" ht="12.75">
      <c r="B15" s="45" t="s">
        <v>5</v>
      </c>
      <c r="C15" s="46" t="s">
        <v>6</v>
      </c>
      <c r="D15" s="46" t="s">
        <v>7</v>
      </c>
      <c r="E15" s="47" t="s">
        <v>8</v>
      </c>
      <c r="F15" s="39" t="s">
        <v>9</v>
      </c>
      <c r="G15" s="36" t="s">
        <v>17</v>
      </c>
      <c r="H15" s="37" t="s">
        <v>19</v>
      </c>
      <c r="I15" s="37" t="s">
        <v>20</v>
      </c>
      <c r="J15" s="37" t="s">
        <v>21</v>
      </c>
      <c r="K15" s="35" t="s">
        <v>18</v>
      </c>
      <c r="L15" s="38" t="s">
        <v>10</v>
      </c>
      <c r="M15" s="38" t="s">
        <v>11</v>
      </c>
      <c r="N15" s="38" t="s">
        <v>12</v>
      </c>
      <c r="O15" s="38" t="s">
        <v>13</v>
      </c>
      <c r="P15" s="38" t="s">
        <v>14</v>
      </c>
      <c r="Q15" s="38" t="s">
        <v>15</v>
      </c>
    </row>
    <row r="16" spans="2:17" ht="12.75">
      <c r="B16" s="25">
        <v>1</v>
      </c>
      <c r="C16" s="19"/>
      <c r="D16" s="42">
        <v>11</v>
      </c>
      <c r="E16" s="43">
        <v>1</v>
      </c>
      <c r="F16" s="23">
        <v>1</v>
      </c>
      <c r="G16" s="13">
        <f>IF(E16&gt;0,IF(AND(DyDx&lt;&gt;0,C16&gt;0),SQRT(E16^2+(DyDx*C16)^2),E16),IF(AND(DyDx&lt;&gt;0,C16&gt;0),SQRT((C16*DyDx)^2),""))</f>
        <v>1</v>
      </c>
      <c r="H16" s="15">
        <f>IF(AND(ISNONTEXT(B16),NOT(ISBLANK(B16))),B16*a+b,"")</f>
        <v>11.679999999999982</v>
      </c>
      <c r="I16" s="15">
        <f>IF(AND(ISNONTEXT(H16),ISNONTEXT(D16),NOT(ISBLANK(D16))),D16-H16,"")</f>
        <v>-0.679999999999982</v>
      </c>
      <c r="J16" s="11">
        <f>IF(AND(ISNONTEXT(I16),F16=1),I16/G16,"")</f>
        <v>-0.679999999999982</v>
      </c>
      <c r="K16" s="9">
        <f>IF(AND(F16=1,ISNONTEXT(G16),G16&gt;0),1/G16^2,"")</f>
        <v>1</v>
      </c>
      <c r="L16" s="12">
        <f>IF(AND(ISNONTEXT($I16),$F16=1),I16,NA())</f>
        <v>-0.679999999999982</v>
      </c>
      <c r="M16" s="12" t="e">
        <f>IF(AND(ISNONTEXT(I16),NOT(ISBLANK(F16)),F16=0),I16,NA())</f>
        <v>#N/A</v>
      </c>
      <c r="N16" s="12">
        <f>IF(AND(ISNONTEXT(J16),F16=1),J16,NA())</f>
        <v>-0.679999999999982</v>
      </c>
      <c r="O16" s="12" t="e">
        <f>IF(AND(ISNONTEXT(I16),NOT(ISBLANK(F16)),F16=0),I16/G16,NA())</f>
        <v>#N/A</v>
      </c>
      <c r="P16" s="12">
        <f>IF(AND(ISNONTEXT($F16),$F16=1),D16,NA())</f>
        <v>11</v>
      </c>
      <c r="Q16" s="12" t="e">
        <f>IF(AND(ISNONTEXT($F16),NOT(ISBLANK(F16)),$F16=0),D16,NA())</f>
        <v>#N/A</v>
      </c>
    </row>
    <row r="17" spans="2:17" ht="12.75">
      <c r="B17" s="25">
        <v>2</v>
      </c>
      <c r="C17" s="19"/>
      <c r="D17" s="42">
        <v>21.6</v>
      </c>
      <c r="E17" s="43">
        <v>1</v>
      </c>
      <c r="F17" s="23">
        <v>1</v>
      </c>
      <c r="G17" s="13">
        <f>IF(E17&gt;0,IF(AND(DyDx&lt;&gt;0,C17&gt;0),SQRT(E17^2+(DyDx*C17)^2),E17),IF(AND(DyDx&lt;&gt;0,C17&gt;0),SQRT((C17*DyDx)^2),""))</f>
        <v>1</v>
      </c>
      <c r="H17" s="15">
        <f>IF(AND(ISNONTEXT(B17),NOT(ISBLANK(B17))),B17*a+b,"")</f>
        <v>20.409999999999982</v>
      </c>
      <c r="I17" s="15">
        <f>IF(AND(ISNONTEXT(H17),ISNONTEXT(D17),NOT(ISBLANK(D17))),D17-H17,"")</f>
        <v>1.190000000000019</v>
      </c>
      <c r="J17" s="11">
        <f>IF(AND(ISNONTEXT(I17),F17=1),I17/G17,"")</f>
        <v>1.190000000000019</v>
      </c>
      <c r="K17" s="9">
        <f>IF(AND(F17=1,ISNONTEXT(G17),G17&gt;0),1/G17^2,"")</f>
        <v>1</v>
      </c>
      <c r="L17" s="12">
        <f>IF(AND(ISNONTEXT(I17),F17=1),I17,NA())</f>
        <v>1.190000000000019</v>
      </c>
      <c r="M17" s="12" t="e">
        <f>IF(AND(ISNONTEXT(I17),NOT(ISBLANK(F17)),F17=0),I17,NA())</f>
        <v>#N/A</v>
      </c>
      <c r="N17" s="12">
        <f>IF(AND(ISNONTEXT(J17),F17=1),J17,NA())</f>
        <v>1.190000000000019</v>
      </c>
      <c r="O17" s="12" t="e">
        <f>IF(AND(ISNONTEXT(I17),NOT(ISBLANK(F17)),F17=0),I17/G17,NA())</f>
        <v>#N/A</v>
      </c>
      <c r="P17" s="12">
        <f>IF(AND(ISNONTEXT($F17),$F17=1),D17,NA())</f>
        <v>21.6</v>
      </c>
      <c r="Q17" s="12" t="e">
        <f>IF(AND(ISNONTEXT($F17),NOT(ISBLANK(F17)),$F17=0),D17,NA())</f>
        <v>#N/A</v>
      </c>
    </row>
    <row r="18" spans="2:17" ht="12.75">
      <c r="B18" s="25">
        <v>3</v>
      </c>
      <c r="C18" s="19"/>
      <c r="D18" s="42">
        <v>28.3</v>
      </c>
      <c r="E18" s="43">
        <v>1</v>
      </c>
      <c r="F18" s="23">
        <v>1</v>
      </c>
      <c r="G18" s="13">
        <f>IF(E18&gt;0,IF(AND(DyDx&lt;&gt;0,C18&gt;0),SQRT(E18^2+(DyDx*C18)^2),E18),IF(AND(DyDx&lt;&gt;0,C18&gt;0),SQRT((C18*DyDx)^2),""))</f>
        <v>1</v>
      </c>
      <c r="H18" s="15">
        <f>IF(AND(ISNONTEXT(B18),NOT(ISBLANK(B18))),B18*a+b,"")</f>
        <v>29.139999999999983</v>
      </c>
      <c r="I18" s="15">
        <f>IF(AND(ISNONTEXT(H18),ISNONTEXT(D18),NOT(ISBLANK(D18))),D18-H18,"")</f>
        <v>-0.8399999999999821</v>
      </c>
      <c r="J18" s="11">
        <f>IF(AND(ISNONTEXT(I18),F18=1),I18/G18,"")</f>
        <v>-0.8399999999999821</v>
      </c>
      <c r="K18" s="9">
        <f>IF(AND(F18=1,ISNONTEXT(G18),G18&gt;0),1/G18^2,"")</f>
        <v>1</v>
      </c>
      <c r="L18" s="12">
        <f>IF(AND(ISNONTEXT($I18),$F18=1),I18,NA())</f>
        <v>-0.8399999999999821</v>
      </c>
      <c r="M18" s="12" t="e">
        <f>IF(AND(ISNONTEXT(I18),NOT(ISBLANK(F18)),F18=0),I18,NA())</f>
        <v>#N/A</v>
      </c>
      <c r="N18" s="12">
        <f>IF(AND(ISNONTEXT(J18),F18=1),J18,NA())</f>
        <v>-0.8399999999999821</v>
      </c>
      <c r="O18" s="12" t="e">
        <f>IF(AND(ISNONTEXT(I18),NOT(ISBLANK(F18)),F18=0),I18/G18,NA())</f>
        <v>#N/A</v>
      </c>
      <c r="P18" s="12">
        <f>IF(AND(ISNONTEXT($F18),$F18=1),D18,NA())</f>
        <v>28.3</v>
      </c>
      <c r="Q18" s="12" t="e">
        <f>IF(AND(ISNONTEXT($F18),NOT(ISBLANK(F18)),$F18=0),D18,NA())</f>
        <v>#N/A</v>
      </c>
    </row>
    <row r="19" spans="2:17" ht="12.75">
      <c r="B19" s="25">
        <v>4</v>
      </c>
      <c r="C19" s="19"/>
      <c r="D19" s="42">
        <v>38.7</v>
      </c>
      <c r="E19" s="43">
        <v>1</v>
      </c>
      <c r="F19" s="23">
        <v>1</v>
      </c>
      <c r="G19" s="13">
        <f>IF(E19&gt;0,IF(AND(DyDx&lt;&gt;0,C19&gt;0),SQRT(E19^2+(DyDx*C19)^2),E19),IF(AND(DyDx&lt;&gt;0,C19&gt;0),SQRT((C19*DyDx)^2),""))</f>
        <v>1</v>
      </c>
      <c r="H19" s="15">
        <f>IF(AND(ISNONTEXT(B19),NOT(ISBLANK(B19))),B19*a+b,"")</f>
        <v>37.86999999999998</v>
      </c>
      <c r="I19" s="15">
        <f>IF(AND(ISNONTEXT(H19),ISNONTEXT(D19),NOT(ISBLANK(D19))),D19-H19,"")</f>
        <v>0.8300000000000196</v>
      </c>
      <c r="J19" s="11">
        <f>IF(AND(ISNONTEXT(I19),F19=1),I19/G19,"")</f>
        <v>0.8300000000000196</v>
      </c>
      <c r="K19" s="9">
        <f>IF(AND(F19=1,ISNONTEXT(G19),G19&gt;0),1/G19^2,"")</f>
        <v>1</v>
      </c>
      <c r="L19" s="12">
        <f>IF(AND(ISNONTEXT(I19),F19=1),I19,NA())</f>
        <v>0.8300000000000196</v>
      </c>
      <c r="M19" s="12" t="e">
        <f>IF(AND(ISNONTEXT(I19),NOT(ISBLANK(F19)),F19=0),I19,NA())</f>
        <v>#N/A</v>
      </c>
      <c r="N19" s="12">
        <f>IF(AND(ISNONTEXT(J19),F19=1),J19,NA())</f>
        <v>0.8300000000000196</v>
      </c>
      <c r="O19" s="12" t="e">
        <f>IF(AND(ISNONTEXT(I19),NOT(ISBLANK(F19)),F19=0),I19/G19,NA())</f>
        <v>#N/A</v>
      </c>
      <c r="P19" s="12">
        <f>IF(AND(ISNONTEXT($F19),$F19=1),D19,NA())</f>
        <v>38.7</v>
      </c>
      <c r="Q19" s="12" t="e">
        <f>IF(AND(ISNONTEXT($F19),NOT(ISBLANK(F19)),$F19=0),D19,NA())</f>
        <v>#N/A</v>
      </c>
    </row>
    <row r="20" spans="2:17" ht="12.75">
      <c r="B20" s="25">
        <v>5</v>
      </c>
      <c r="C20" s="19"/>
      <c r="D20" s="42">
        <v>46.1</v>
      </c>
      <c r="E20" s="43">
        <v>1</v>
      </c>
      <c r="F20" s="23">
        <v>1</v>
      </c>
      <c r="G20" s="13">
        <f>IF(E20&gt;0,IF(AND(DyDx&lt;&gt;0,C20&gt;0),SQRT(E20^2+(DyDx*C20)^2),E20),IF(AND(DyDx&lt;&gt;0,C20&gt;0),SQRT((C20*DyDx)^2),""))</f>
        <v>1</v>
      </c>
      <c r="H20" s="15">
        <f>IF(AND(ISNONTEXT(B20),NOT(ISBLANK(B20))),B20*a+b,"")</f>
        <v>46.59999999999999</v>
      </c>
      <c r="I20" s="15">
        <f>IF(AND(ISNONTEXT(H20),ISNONTEXT(D20),NOT(ISBLANK(D20))),D20-H20,"")</f>
        <v>-0.4999999999999858</v>
      </c>
      <c r="J20" s="11">
        <f>IF(AND(ISNONTEXT(I20),F20=1),I20/G20,"")</f>
        <v>-0.4999999999999858</v>
      </c>
      <c r="K20" s="9">
        <f>IF(AND(F20=1,ISNONTEXT(G20),G20&gt;0),1/G20^2,"")</f>
        <v>1</v>
      </c>
      <c r="L20" s="12">
        <f>IF(AND(ISNONTEXT($I20),$F20=1),I20,NA())</f>
        <v>-0.4999999999999858</v>
      </c>
      <c r="M20" s="12" t="e">
        <f>IF(AND(ISNONTEXT(I20),NOT(ISBLANK(F20)),F20=0),I20,NA())</f>
        <v>#N/A</v>
      </c>
      <c r="N20" s="12">
        <f>IF(AND(ISNONTEXT(J20),F20=1),J20,NA())</f>
        <v>-0.4999999999999858</v>
      </c>
      <c r="O20" s="12" t="e">
        <f>IF(AND(ISNONTEXT(I20),NOT(ISBLANK(F20)),F20=0),I20/G20,NA())</f>
        <v>#N/A</v>
      </c>
      <c r="P20" s="12">
        <f>IF(AND(ISNONTEXT($F20),$F20=1),D20,NA())</f>
        <v>46.1</v>
      </c>
      <c r="Q20" s="12" t="e">
        <f>IF(AND(ISNONTEXT($F20),NOT(ISBLANK(F20)),$F20=0),D20,NA())</f>
        <v>#N/A</v>
      </c>
    </row>
    <row r="21" spans="2:17" ht="12.75">
      <c r="B21" s="25"/>
      <c r="C21" s="19"/>
      <c r="D21" s="20"/>
      <c r="E21" s="26"/>
      <c r="G21" s="13"/>
      <c r="H21" s="10"/>
      <c r="I21" s="10"/>
      <c r="J21" s="11"/>
      <c r="K21" s="9"/>
      <c r="L21" s="12"/>
      <c r="M21" s="12"/>
      <c r="N21" s="12"/>
      <c r="O21" s="12"/>
      <c r="P21" s="12"/>
      <c r="Q21" s="12"/>
    </row>
    <row r="22" spans="2:17" ht="12.75">
      <c r="B22" s="25"/>
      <c r="C22" s="19"/>
      <c r="D22" s="20"/>
      <c r="E22" s="26"/>
      <c r="G22" s="13"/>
      <c r="H22" s="10"/>
      <c r="I22" s="10"/>
      <c r="J22" s="11"/>
      <c r="K22" s="9"/>
      <c r="L22" s="12"/>
      <c r="M22" s="12"/>
      <c r="N22" s="12"/>
      <c r="O22" s="12"/>
      <c r="P22" s="12"/>
      <c r="Q22" s="12"/>
    </row>
    <row r="23" spans="2:17" ht="12.75">
      <c r="B23" s="25"/>
      <c r="C23" s="19"/>
      <c r="D23" s="20"/>
      <c r="E23" s="26"/>
      <c r="G23" s="13"/>
      <c r="H23" s="10"/>
      <c r="I23" s="10"/>
      <c r="J23" s="11"/>
      <c r="K23" s="9"/>
      <c r="L23" s="12"/>
      <c r="M23" s="12"/>
      <c r="N23" s="12"/>
      <c r="O23" s="12"/>
      <c r="P23" s="12"/>
      <c r="Q23" s="12"/>
    </row>
    <row r="24" spans="2:17" ht="12.75">
      <c r="B24" s="25"/>
      <c r="C24" s="19"/>
      <c r="D24" s="20"/>
      <c r="E24" s="26"/>
      <c r="G24" s="13"/>
      <c r="H24" s="10"/>
      <c r="I24" s="10"/>
      <c r="J24" s="11"/>
      <c r="K24" s="9"/>
      <c r="L24" s="12"/>
      <c r="M24" s="12"/>
      <c r="N24" s="12"/>
      <c r="O24" s="12"/>
      <c r="P24" s="12"/>
      <c r="Q24" s="12"/>
    </row>
    <row r="25" spans="2:17" ht="12.75">
      <c r="B25" s="25"/>
      <c r="C25" s="19"/>
      <c r="D25" s="20"/>
      <c r="E25" s="26"/>
      <c r="G25" s="13"/>
      <c r="H25" s="10"/>
      <c r="I25" s="10"/>
      <c r="J25" s="11"/>
      <c r="K25" s="9"/>
      <c r="L25" s="12"/>
      <c r="M25" s="12"/>
      <c r="N25" s="12"/>
      <c r="O25" s="12"/>
      <c r="P25" s="12"/>
      <c r="Q25" s="12"/>
    </row>
    <row r="26" spans="2:17" ht="12.75">
      <c r="B26" s="25"/>
      <c r="C26" s="19"/>
      <c r="D26" s="20"/>
      <c r="E26" s="26"/>
      <c r="G26" s="13"/>
      <c r="H26" s="10"/>
      <c r="I26" s="10"/>
      <c r="J26" s="11"/>
      <c r="K26" s="9"/>
      <c r="L26" s="12"/>
      <c r="M26" s="12"/>
      <c r="N26" s="12"/>
      <c r="O26" s="12"/>
      <c r="P26" s="12"/>
      <c r="Q26" s="12"/>
    </row>
    <row r="27" spans="2:17" ht="12.75">
      <c r="B27" s="25"/>
      <c r="C27" s="19"/>
      <c r="D27" s="20"/>
      <c r="E27" s="26"/>
      <c r="G27" s="13"/>
      <c r="H27" s="10"/>
      <c r="I27" s="10"/>
      <c r="J27" s="11"/>
      <c r="K27" s="9"/>
      <c r="L27" s="12"/>
      <c r="M27" s="12"/>
      <c r="N27" s="12"/>
      <c r="O27" s="12"/>
      <c r="P27" s="12"/>
      <c r="Q27" s="12"/>
    </row>
  </sheetData>
  <mergeCells count="3">
    <mergeCell ref="B1:K1"/>
    <mergeCell ref="C2:D2"/>
    <mergeCell ref="B7:C7"/>
  </mergeCells>
  <conditionalFormatting sqref="F16:F20">
    <cfRule type="cellIs" priority="1" dxfId="0" operator="equal" stopIfTrue="1">
      <formula>0</formula>
    </cfRule>
    <cfRule type="cellIs" priority="2" dxfId="1" operator="equal" stopIfTrue="1">
      <formula>1</formula>
    </cfRule>
    <cfRule type="cellIs" priority="3" dxfId="2" operator="notEqual" stopIfTrue="1">
      <formula>0</formula>
    </cfRule>
  </conditionalFormatting>
  <dataValidations count="10">
    <dataValidation type="textLength" operator="greaterThan" showInputMessage="1" showErrorMessage="1" errorTitle="Campo não editável" error="Estas células fazem parte dos cálculos para ajuste pelo Método dos Mínimos Quadrados e não podem ser modificados" sqref="K21:K22 H16:J22">
      <formula1>10</formula1>
    </dataValidation>
    <dataValidation type="textLength" operator="greaterThan" showErrorMessage="1" errorTitle="Campo não editável" error="A incerteza total é calculada com base nas incertezas em x (sx) e em y (sy) e não deve ser editada" sqref="G21:G23">
      <formula1>10</formula1>
    </dataValidation>
    <dataValidation type="textLength" operator="greaterThan" showInputMessage="1" showErrorMessage="1" errorTitle="Campo não editável" error="Estas células fazem parte dos dados para gerar os gráficos. Não devem ser editadas." sqref="L16:Q22">
      <formula1>10</formula1>
    </dataValidation>
    <dataValidation type="list" allowBlank="1" showInputMessage="1" showErrorMessage="1" errorTitle="Valor inválido" error="Esta célula só pode ser preenchida com os valores 0 ou 1. &#10;Se o valor for 1 o dado participa do ajuste.&#10;Se o valor for 0 o dado não participa do ajuste, porém irá aparecer (em vermelho) nos gráficos." sqref="F16:F20">
      <formula1>"0,1"</formula1>
    </dataValidation>
    <dataValidation type="textLength" operator="greaterThan" allowBlank="1" showInputMessage="1" showErrorMessage="1" sqref="G7:G8 D10 D12">
      <formula1>10</formula1>
    </dataValidation>
    <dataValidation operator="greaterThan" allowBlank="1" showInputMessage="1" showErrorMessage="1" sqref="H5:I13 K6:K13"/>
    <dataValidation type="textLength" operator="greaterThan" allowBlank="1" showInputMessage="1" showErrorMessage="1" sqref="G9:G12">
      <formula1>30</formula1>
    </dataValidation>
    <dataValidation type="textLength" allowBlank="1" showInputMessage="1" showErrorMessage="1" sqref="C8:D9">
      <formula1>50</formula1>
      <formula2>50</formula2>
    </dataValidation>
    <dataValidation type="textLength" allowBlank="1" showInputMessage="1" showErrorMessage="1" errorTitle="Celula não editável" error="Esta celula calcula a incerteza final com base nas incertezas em y e em x." sqref="G16:G20">
      <formula1>30</formula1>
      <formula2>30</formula2>
    </dataValidation>
    <dataValidation type="textLength" showInputMessage="1" showErrorMessage="1" errorTitle="Campo não editável" error="Estas células fazem parte dos cálculos para ajuste pelo Método dos Mínimos Quadrados e não podem ser modificados" sqref="K16:K20">
      <formula1>50</formula1>
      <formula2>50</formula2>
    </dataValidation>
  </dataValidations>
  <printOptions gridLines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11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para ajuste de reta pelo MMQ</dc:title>
  <dc:subject>Física Experimental</dc:subject>
  <dc:creator>Zwinglio</dc:creator>
  <cp:keywords>Física Experimental e Análise de dados</cp:keywords>
  <dc:description/>
  <cp:lastModifiedBy>Zwinglio</cp:lastModifiedBy>
  <cp:lastPrinted>2002-07-26T17:58:10Z</cp:lastPrinted>
  <dcterms:created xsi:type="dcterms:W3CDTF">2002-07-19T12:46:13Z</dcterms:created>
  <dcterms:modified xsi:type="dcterms:W3CDTF">2004-08-11T21:56:06Z</dcterms:modified>
  <cp:category/>
  <cp:version/>
  <cp:contentType/>
  <cp:contentStatus/>
</cp:coreProperties>
</file>